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BK8" i="8" l="1"/>
  <c r="BK11" i="8"/>
  <c r="BK23" i="8"/>
  <c r="BK24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K5" i="9" l="1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<sst xmlns="http://schemas.openxmlformats.org/spreadsheetml/2006/main" count="167" uniqueCount="131">
  <si>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</si>
  <si>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</si>
  <si>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</si>
  <si>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</si>
  <si>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</si>
  <si>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</si>
  <si>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</si>
  <si>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</si>
  <si>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</si>
  <si>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</si>
  <si>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</si>
  <si>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</si>
  <si>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</si>
  <si>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</si>
  <si>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</si>
  <si>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</si>
  <si>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</si>
  <si>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</si>
  <si>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</si>
  <si>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</si>
  <si>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</si>
  <si>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</si>
  <si>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</si>
  <si>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</si>
  <si>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</si>
  <si>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</si>
  <si>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</si>
  <si>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</si>
  <si>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</si>
  <si>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</si>
  <si>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</si>
  <si>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</si>
  <si>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</si>
  <si>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</si>
  <si>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</si>
  <si>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</si>
  <si>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</si>
  <si>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</si>
  <si>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</si>
  <si>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</si>
  <si>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</si>
  <si>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</si>
  <si>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</si>
  <si>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</si>
  <si>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</si>
  <si>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</si>
  <si>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</si>
  <si>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</si>
  <si>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</si>
  <si>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</si>
  <si>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</si>
  <si>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</si>
  <si>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</si>
  <si>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</si>
  <si>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</si>
  <si>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</si>
  <si>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</si>
  <si>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</si>
  <si>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</si>
  <si>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</si>
  <si>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</si>
  <si>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</si>
  <si>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</si>
  <si>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</si>
  <si>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</si>
  <si>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</si>
  <si>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</si>
  <si>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</si>
  <si>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</si>
  <si>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</si>
  <si>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</si>
  <si>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</si>
  <si>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</si>
  <si>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</si>
  <si>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</si>
  <si>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</si>
  <si>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</si>
  <si>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</si>
  <si>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</si>
  <si>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</si>
  <si>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</si>
  <si>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</si>
  <si>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</si>
  <si>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</si>
  <si>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</si>
  <si>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</si>
  <si>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</si>
  <si>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</si>
  <si>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</si>
  <si>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</si>
  <si>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</si>
  <si>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</si>
  <si>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</si>
  <si>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</si>
  <si>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</si>
  <si>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</si>
  <si>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</si>
  <si>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</si>
  <si>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</si>
  <si>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</si>
  <si>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</si>
  <si>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</si>
  <si>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</si>
  <si>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</si>
  <si>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</si>
  <si>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</si>
  <si>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</si>
  <si>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</si>
  <si>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</si>
  <si>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</si>
  <si>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</si>
  <si>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</si>
  <si>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</si>
  <si>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</si>
  <si>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</si>
  <si>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</si>
  <si>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</si>
  <si>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</si>
  <si>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</si>
  <si>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</si>
  <si>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</si>
  <si>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</si>
  <si>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</si>
  <si>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</si>
  <si>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</si>
  <si>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</si>
  <si>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</si>
  <si>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</si>
  <si>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</si>
  <si>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</si>
  <si>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28-February-2021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</si>
</sst>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8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b/>
      <sz val="15"/>
      <name val="Trebuchet MS"/>
      <family val="2"/>
    </font>
    <font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07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0" fontId="16" fillId="0" borderId="1" xfId="3" applyNumberFormat="1" applyFont="1" applyFill="1" applyBorder="1" applyAlignment="1">
      <alignment horizontal="center" wrapText="1"/>
    </xf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7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0"/>
  <sheetViews>
    <sheetView showGridLines="0" tabSelected="1" zoomScale="90" zoomScaleNormal="90" workbookViewId="0">
      <selection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3" customWidth="1"/>
    <col min="45" max="62" width="15.42578125" style="3" customWidth="1"/>
    <col min="63" max="63" width="15.140625" style="3" customWidth="1"/>
    <col min="64" max="64" width="9.140625" style="3" customWidth="1"/>
    <col min="65" max="65" width="14.140625" style="3" bestFit="1" customWidth="1"/>
    <col min="66" max="16384" width="9.140625" style="3"/>
  </cols>
  <sheetData>
    <row r="1" spans="1:99" s="1" customFormat="1" ht="19.5" customHeight="1" thickBot="1" x14ac:dyDescent="0.35">
      <c r="A1" s="100" t="s">
        <v>75</v>
      </c>
      <c r="B1" s="77" t="s">
        <v>28</v>
      </c>
      <c r="C1" s="91" t="s">
        <v>130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3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customHeight="1" thickBot="1" x14ac:dyDescent="0.4">
      <c r="A2" s="101"/>
      <c r="B2" s="78"/>
      <c r="C2" s="79" t="s">
        <v>27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1"/>
      <c r="W2" s="79" t="s">
        <v>25</v>
      </c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1"/>
      <c r="AQ2" s="79" t="s">
        <v>26</v>
      </c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1"/>
      <c r="BK2" s="94" t="s">
        <v>23</v>
      </c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101"/>
      <c r="B3" s="78"/>
      <c r="C3" s="85" t="s">
        <v>119</v>
      </c>
      <c r="D3" s="86"/>
      <c r="E3" s="86"/>
      <c r="F3" s="86"/>
      <c r="G3" s="86"/>
      <c r="H3" s="86"/>
      <c r="I3" s="86"/>
      <c r="J3" s="86"/>
      <c r="K3" s="86"/>
      <c r="L3" s="87"/>
      <c r="M3" s="85" t="s">
        <v>120</v>
      </c>
      <c r="N3" s="86"/>
      <c r="O3" s="86"/>
      <c r="P3" s="86"/>
      <c r="Q3" s="86"/>
      <c r="R3" s="86"/>
      <c r="S3" s="86"/>
      <c r="T3" s="86"/>
      <c r="U3" s="86"/>
      <c r="V3" s="87"/>
      <c r="W3" s="85" t="s">
        <v>119</v>
      </c>
      <c r="X3" s="86"/>
      <c r="Y3" s="86"/>
      <c r="Z3" s="86"/>
      <c r="AA3" s="86"/>
      <c r="AB3" s="86"/>
      <c r="AC3" s="86"/>
      <c r="AD3" s="86"/>
      <c r="AE3" s="86"/>
      <c r="AF3" s="87"/>
      <c r="AG3" s="85" t="s">
        <v>120</v>
      </c>
      <c r="AH3" s="86"/>
      <c r="AI3" s="86"/>
      <c r="AJ3" s="86"/>
      <c r="AK3" s="86"/>
      <c r="AL3" s="86"/>
      <c r="AM3" s="86"/>
      <c r="AN3" s="86"/>
      <c r="AO3" s="86"/>
      <c r="AP3" s="87"/>
      <c r="AQ3" s="85" t="s">
        <v>119</v>
      </c>
      <c r="AR3" s="86"/>
      <c r="AS3" s="86"/>
      <c r="AT3" s="86"/>
      <c r="AU3" s="86"/>
      <c r="AV3" s="86"/>
      <c r="AW3" s="86"/>
      <c r="AX3" s="86"/>
      <c r="AY3" s="86"/>
      <c r="AZ3" s="87"/>
      <c r="BA3" s="85" t="s">
        <v>120</v>
      </c>
      <c r="BB3" s="86"/>
      <c r="BC3" s="86"/>
      <c r="BD3" s="86"/>
      <c r="BE3" s="86"/>
      <c r="BF3" s="86"/>
      <c r="BG3" s="86"/>
      <c r="BH3" s="86"/>
      <c r="BI3" s="86"/>
      <c r="BJ3" s="87"/>
      <c r="BK3" s="95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101"/>
      <c r="B4" s="78"/>
      <c r="C4" s="82" t="s">
        <v>34</v>
      </c>
      <c r="D4" s="83"/>
      <c r="E4" s="83"/>
      <c r="F4" s="83"/>
      <c r="G4" s="84"/>
      <c r="H4" s="82" t="s">
        <v>35</v>
      </c>
      <c r="I4" s="83"/>
      <c r="J4" s="83"/>
      <c r="K4" s="83"/>
      <c r="L4" s="84"/>
      <c r="M4" s="82" t="s">
        <v>34</v>
      </c>
      <c r="N4" s="83"/>
      <c r="O4" s="83"/>
      <c r="P4" s="83"/>
      <c r="Q4" s="84"/>
      <c r="R4" s="82" t="s">
        <v>35</v>
      </c>
      <c r="S4" s="83"/>
      <c r="T4" s="83"/>
      <c r="U4" s="83"/>
      <c r="V4" s="84"/>
      <c r="W4" s="82" t="s">
        <v>34</v>
      </c>
      <c r="X4" s="83"/>
      <c r="Y4" s="83"/>
      <c r="Z4" s="83"/>
      <c r="AA4" s="84"/>
      <c r="AB4" s="82" t="s">
        <v>35</v>
      </c>
      <c r="AC4" s="83"/>
      <c r="AD4" s="83"/>
      <c r="AE4" s="83"/>
      <c r="AF4" s="84"/>
      <c r="AG4" s="82" t="s">
        <v>34</v>
      </c>
      <c r="AH4" s="83"/>
      <c r="AI4" s="83"/>
      <c r="AJ4" s="83"/>
      <c r="AK4" s="84"/>
      <c r="AL4" s="82" t="s">
        <v>35</v>
      </c>
      <c r="AM4" s="83"/>
      <c r="AN4" s="83"/>
      <c r="AO4" s="83"/>
      <c r="AP4" s="84"/>
      <c r="AQ4" s="82" t="s">
        <v>34</v>
      </c>
      <c r="AR4" s="83"/>
      <c r="AS4" s="83"/>
      <c r="AT4" s="83"/>
      <c r="AU4" s="84"/>
      <c r="AV4" s="82" t="s">
        <v>35</v>
      </c>
      <c r="AW4" s="83"/>
      <c r="AX4" s="83"/>
      <c r="AY4" s="83"/>
      <c r="AZ4" s="84"/>
      <c r="BA4" s="82" t="s">
        <v>34</v>
      </c>
      <c r="BB4" s="83"/>
      <c r="BC4" s="83"/>
      <c r="BD4" s="83"/>
      <c r="BE4" s="84"/>
      <c r="BF4" s="82" t="s">
        <v>35</v>
      </c>
      <c r="BG4" s="83"/>
      <c r="BH4" s="83"/>
      <c r="BI4" s="83"/>
      <c r="BJ4" s="84"/>
      <c r="BK4" s="95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customHeight="1" x14ac:dyDescent="0.35">
      <c r="A5" s="101"/>
      <c r="B5" s="78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67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96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88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90"/>
    </row>
    <row r="7" spans="1:99" x14ac:dyDescent="0.2">
      <c r="A7" s="15" t="s">
        <v>76</v>
      </c>
      <c r="B7" s="18" t="s">
        <v>12</v>
      </c>
      <c r="C7" s="88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90"/>
    </row>
    <row r="8" spans="1:99" x14ac:dyDescent="0.2">
      <c r="A8" s="15"/>
      <c r="B8" s="28" t="s">
        <v>101</v>
      </c>
      <c r="C8" s="34">
        <v>0</v>
      </c>
      <c r="D8" s="34">
        <v>41.516361171035292</v>
      </c>
      <c r="E8" s="34">
        <v>0</v>
      </c>
      <c r="F8" s="34">
        <v>0</v>
      </c>
      <c r="G8" s="34">
        <v>0</v>
      </c>
      <c r="H8" s="34">
        <v>6.7018858295955903</v>
      </c>
      <c r="I8" s="34">
        <v>216.87707097031898</v>
      </c>
      <c r="J8" s="34">
        <v>63.677590713213398</v>
      </c>
      <c r="K8" s="34">
        <v>0</v>
      </c>
      <c r="L8" s="34">
        <v>73.585715716560728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4.5647755175221958</v>
      </c>
      <c r="S8" s="34">
        <v>2.4314954762494998</v>
      </c>
      <c r="T8" s="34">
        <v>68.068066329320914</v>
      </c>
      <c r="U8" s="34">
        <v>0</v>
      </c>
      <c r="V8" s="34">
        <v>7.8345229862807004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3.1363861476651018</v>
      </c>
      <c r="AC8" s="34">
        <v>55.932698577101796</v>
      </c>
      <c r="AD8" s="34">
        <v>19.236607375713803</v>
      </c>
      <c r="AE8" s="34">
        <v>0</v>
      </c>
      <c r="AF8" s="34">
        <v>55.350124404664108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2.9402360883768992</v>
      </c>
      <c r="AM8" s="34">
        <v>31.126155052605498</v>
      </c>
      <c r="AN8" s="34">
        <v>59.917526053677285</v>
      </c>
      <c r="AO8" s="34">
        <v>0</v>
      </c>
      <c r="AP8" s="34">
        <v>25.442034541416788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9.3593459895718958</v>
      </c>
      <c r="AW8" s="34">
        <v>10.0504353766768</v>
      </c>
      <c r="AX8" s="34">
        <v>1.0119895748927998</v>
      </c>
      <c r="AY8" s="34">
        <v>0</v>
      </c>
      <c r="AZ8" s="34">
        <v>29.210208921811894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2.2362959528044013</v>
      </c>
      <c r="BG8" s="34">
        <v>0.1348080952498</v>
      </c>
      <c r="BH8" s="34">
        <v>18.824900773106801</v>
      </c>
      <c r="BI8" s="34">
        <v>0</v>
      </c>
      <c r="BJ8" s="34">
        <v>3.7347724947473</v>
      </c>
      <c r="BK8" s="35">
        <f>SUM(C8:BJ8)</f>
        <v>812.90201013018043</v>
      </c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41.516361171035292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6.7018858295955903</v>
      </c>
      <c r="I9" s="61">
        <f t="shared" si="0"/>
        <v>216.87707097031898</v>
      </c>
      <c r="J9" s="61">
        <f t="shared" si="0"/>
        <v>63.677590713213398</v>
      </c>
      <c r="K9" s="61">
        <f t="shared" si="0"/>
        <v>0</v>
      </c>
      <c r="L9" s="61">
        <f t="shared" si="0"/>
        <v>73.585715716560728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4.5647755175221958</v>
      </c>
      <c r="S9" s="61">
        <f t="shared" si="0"/>
        <v>2.4314954762494998</v>
      </c>
      <c r="T9" s="61">
        <f t="shared" si="0"/>
        <v>68.068066329320914</v>
      </c>
      <c r="U9" s="61">
        <f t="shared" si="0"/>
        <v>0</v>
      </c>
      <c r="V9" s="61">
        <f t="shared" si="0"/>
        <v>7.8345229862807004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3.1363861476651018</v>
      </c>
      <c r="AC9" s="61">
        <f t="shared" si="0"/>
        <v>55.932698577101796</v>
      </c>
      <c r="AD9" s="61">
        <f t="shared" si="0"/>
        <v>19.236607375713803</v>
      </c>
      <c r="AE9" s="61">
        <f t="shared" si="0"/>
        <v>0</v>
      </c>
      <c r="AF9" s="61">
        <f t="shared" si="0"/>
        <v>55.350124404664108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2.9402360883768992</v>
      </c>
      <c r="AM9" s="61">
        <f t="shared" si="0"/>
        <v>31.126155052605498</v>
      </c>
      <c r="AN9" s="61">
        <f t="shared" si="0"/>
        <v>59.917526053677285</v>
      </c>
      <c r="AO9" s="61">
        <f t="shared" si="0"/>
        <v>0</v>
      </c>
      <c r="AP9" s="61">
        <f t="shared" si="0"/>
        <v>25.442034541416788</v>
      </c>
      <c r="AQ9" s="32">
        <f t="shared" si="0"/>
        <v>0</v>
      </c>
      <c r="AR9" s="68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9.3593459895718958</v>
      </c>
      <c r="AW9" s="61">
        <f>(SUM(AW8))</f>
        <v>10.0504353766768</v>
      </c>
      <c r="AX9" s="61">
        <f t="shared" si="0"/>
        <v>1.0119895748927998</v>
      </c>
      <c r="AY9" s="61">
        <f t="shared" si="0"/>
        <v>0</v>
      </c>
      <c r="AZ9" s="61">
        <f t="shared" si="0"/>
        <v>29.210208921811894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2.2362959528044013</v>
      </c>
      <c r="BG9" s="61">
        <f t="shared" si="0"/>
        <v>0.1348080952498</v>
      </c>
      <c r="BH9" s="61">
        <f t="shared" si="0"/>
        <v>18.824900773106801</v>
      </c>
      <c r="BI9" s="61">
        <f t="shared" si="0"/>
        <v>0</v>
      </c>
      <c r="BJ9" s="61">
        <f t="shared" si="0"/>
        <v>3.7347724947473</v>
      </c>
      <c r="BK9" s="62">
        <f>SUM(BK8)</f>
        <v>812.90201013018043</v>
      </c>
    </row>
    <row r="10" spans="1:99" x14ac:dyDescent="0.2">
      <c r="A10" s="15" t="s">
        <v>77</v>
      </c>
      <c r="B10" s="19" t="s">
        <v>3</v>
      </c>
      <c r="C10" s="88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90"/>
    </row>
    <row r="11" spans="1:99" x14ac:dyDescent="0.2">
      <c r="A11" s="15"/>
      <c r="B11" s="28" t="s">
        <v>102</v>
      </c>
      <c r="C11" s="34">
        <v>0</v>
      </c>
      <c r="D11" s="34">
        <v>6.0659093576784997</v>
      </c>
      <c r="E11" s="34">
        <v>0</v>
      </c>
      <c r="F11" s="34">
        <v>0</v>
      </c>
      <c r="G11" s="34">
        <v>0</v>
      </c>
      <c r="H11" s="34">
        <v>0.19666543152184296</v>
      </c>
      <c r="I11" s="34">
        <v>5.70653484642E-2</v>
      </c>
      <c r="J11" s="34">
        <v>0.39331970417849993</v>
      </c>
      <c r="K11" s="34">
        <v>0</v>
      </c>
      <c r="L11" s="34">
        <v>4.8019421144998997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0.18909959624849998</v>
      </c>
      <c r="S11" s="34">
        <v>2.0090486428000001E-3</v>
      </c>
      <c r="T11" s="34">
        <v>0</v>
      </c>
      <c r="U11" s="34">
        <v>0</v>
      </c>
      <c r="V11" s="34">
        <v>0.24512817114270002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0.74872162985120017</v>
      </c>
      <c r="AC11" s="34">
        <v>0.24923585082130001</v>
      </c>
      <c r="AD11" s="34">
        <v>0</v>
      </c>
      <c r="AE11" s="34">
        <v>0</v>
      </c>
      <c r="AF11" s="34">
        <v>3.0743496569983995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0.69127929385030029</v>
      </c>
      <c r="AM11" s="34">
        <v>0</v>
      </c>
      <c r="AN11" s="34">
        <v>0</v>
      </c>
      <c r="AO11" s="34">
        <v>0</v>
      </c>
      <c r="AP11" s="34">
        <v>0.7809817937493001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0.37127182060469982</v>
      </c>
      <c r="AW11" s="34">
        <v>0.20345870899989998</v>
      </c>
      <c r="AX11" s="34">
        <v>5.9671221184999004</v>
      </c>
      <c r="AY11" s="34">
        <v>0</v>
      </c>
      <c r="AZ11" s="34">
        <v>1.1610469319994998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0.17229637185590005</v>
      </c>
      <c r="BG11" s="34">
        <v>8.4509463570999997E-3</v>
      </c>
      <c r="BH11" s="34">
        <v>0</v>
      </c>
      <c r="BI11" s="34">
        <v>0</v>
      </c>
      <c r="BJ11" s="34">
        <v>7.3349406178399995E-2</v>
      </c>
      <c r="BK11" s="35">
        <f>SUM(C11:BJ11)</f>
        <v>25.452703302142847</v>
      </c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6.0659093576784997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0.19666543152184296</v>
      </c>
      <c r="I12" s="61">
        <f t="shared" si="1"/>
        <v>5.70653484642E-2</v>
      </c>
      <c r="J12" s="61">
        <f t="shared" si="1"/>
        <v>0.39331970417849993</v>
      </c>
      <c r="K12" s="61">
        <f t="shared" si="1"/>
        <v>0</v>
      </c>
      <c r="L12" s="61">
        <f t="shared" si="1"/>
        <v>4.8019421144998997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0.18909959624849998</v>
      </c>
      <c r="S12" s="61">
        <f t="shared" si="1"/>
        <v>2.0090486428000001E-3</v>
      </c>
      <c r="T12" s="61">
        <f t="shared" si="1"/>
        <v>0</v>
      </c>
      <c r="U12" s="61">
        <f t="shared" si="1"/>
        <v>0</v>
      </c>
      <c r="V12" s="61">
        <f t="shared" si="1"/>
        <v>0.24512817114270002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0.74872162985120017</v>
      </c>
      <c r="AC12" s="61">
        <f t="shared" si="1"/>
        <v>0.24923585082130001</v>
      </c>
      <c r="AD12" s="61">
        <f t="shared" si="1"/>
        <v>0</v>
      </c>
      <c r="AE12" s="61">
        <f t="shared" si="1"/>
        <v>0</v>
      </c>
      <c r="AF12" s="61">
        <f t="shared" si="1"/>
        <v>3.0743496569983995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0.69127929385030029</v>
      </c>
      <c r="AM12" s="61">
        <f t="shared" si="1"/>
        <v>0</v>
      </c>
      <c r="AN12" s="61">
        <f t="shared" si="1"/>
        <v>0</v>
      </c>
      <c r="AO12" s="61">
        <f t="shared" si="1"/>
        <v>0</v>
      </c>
      <c r="AP12" s="61">
        <f t="shared" si="1"/>
        <v>0.7809817937493001</v>
      </c>
      <c r="AQ12" s="32">
        <f t="shared" si="1"/>
        <v>0</v>
      </c>
      <c r="AR12" s="68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0.37127182060469982</v>
      </c>
      <c r="AW12" s="61">
        <f>(SUM(AW11))</f>
        <v>0.20345870899989998</v>
      </c>
      <c r="AX12" s="61">
        <f t="shared" si="1"/>
        <v>5.9671221184999004</v>
      </c>
      <c r="AY12" s="61">
        <f t="shared" si="1"/>
        <v>0</v>
      </c>
      <c r="AZ12" s="61">
        <f t="shared" si="1"/>
        <v>1.1610469319994998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0.17229637185590005</v>
      </c>
      <c r="BG12" s="61">
        <f t="shared" si="1"/>
        <v>8.4509463570999997E-3</v>
      </c>
      <c r="BH12" s="61">
        <f t="shared" si="1"/>
        <v>0</v>
      </c>
      <c r="BI12" s="61">
        <f t="shared" si="1"/>
        <v>0</v>
      </c>
      <c r="BJ12" s="61">
        <f t="shared" si="1"/>
        <v>7.3349406178399995E-2</v>
      </c>
      <c r="BK12" s="64">
        <f>SUM(BK11)</f>
        <v>25.452703302142847</v>
      </c>
    </row>
    <row r="13" spans="1:99" x14ac:dyDescent="0.2">
      <c r="A13" s="15" t="s">
        <v>78</v>
      </c>
      <c r="B13" s="19" t="s">
        <v>10</v>
      </c>
      <c r="C13" s="88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90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88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90"/>
    </row>
    <row r="17" spans="1:63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9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3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8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3" x14ac:dyDescent="0.2">
      <c r="A19" s="15" t="s">
        <v>81</v>
      </c>
      <c r="B19" s="27" t="s">
        <v>97</v>
      </c>
      <c r="C19" s="88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90"/>
    </row>
    <row r="20" spans="1:63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9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3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8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3" x14ac:dyDescent="0.2">
      <c r="A22" s="15" t="s">
        <v>82</v>
      </c>
      <c r="B22" s="19" t="s">
        <v>14</v>
      </c>
      <c r="C22" s="88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90"/>
    </row>
    <row r="23" spans="1:63" x14ac:dyDescent="0.2">
      <c r="A23" s="15"/>
      <c r="B23" s="28" t="s">
        <v>103</v>
      </c>
      <c r="C23" s="34">
        <v>0</v>
      </c>
      <c r="D23" s="34">
        <v>3.6959530745714</v>
      </c>
      <c r="E23" s="34">
        <v>0</v>
      </c>
      <c r="F23" s="34">
        <v>0</v>
      </c>
      <c r="G23" s="34">
        <v>0</v>
      </c>
      <c r="H23" s="34">
        <v>0.20921328636894768</v>
      </c>
      <c r="I23" s="34">
        <v>0</v>
      </c>
      <c r="J23" s="34">
        <v>0</v>
      </c>
      <c r="K23" s="34">
        <v>0</v>
      </c>
      <c r="L23" s="34">
        <v>5.0695354998999999E-3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0.16423817010519998</v>
      </c>
      <c r="S23" s="34">
        <v>2.0780843213999999E-3</v>
      </c>
      <c r="T23" s="34">
        <v>0.48769094471420005</v>
      </c>
      <c r="U23" s="34">
        <v>0</v>
      </c>
      <c r="V23" s="34">
        <v>0.1433030277499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2.1126351042343012</v>
      </c>
      <c r="AC23" s="34">
        <v>1.3676231303569</v>
      </c>
      <c r="AD23" s="34">
        <v>0</v>
      </c>
      <c r="AE23" s="34">
        <v>0</v>
      </c>
      <c r="AF23" s="34">
        <v>2.6722228388198004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1.3559633674517988</v>
      </c>
      <c r="AM23" s="34">
        <v>0.20066487067849997</v>
      </c>
      <c r="AN23" s="34">
        <v>8.5833035714199993E-2</v>
      </c>
      <c r="AO23" s="34">
        <v>0</v>
      </c>
      <c r="AP23" s="34">
        <v>1.2347614040704002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1.8248273704911</v>
      </c>
      <c r="AW23" s="34">
        <v>0.89784100299969993</v>
      </c>
      <c r="AX23" s="34">
        <v>1.6881977003214002</v>
      </c>
      <c r="AY23" s="34">
        <v>0</v>
      </c>
      <c r="AZ23" s="34">
        <v>1.5630935154631007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0.26893312021080001</v>
      </c>
      <c r="BG23" s="34">
        <v>0.28373149382139995</v>
      </c>
      <c r="BH23" s="34">
        <v>0</v>
      </c>
      <c r="BI23" s="34">
        <v>0</v>
      </c>
      <c r="BJ23" s="34">
        <v>3.4030996071000002E-3</v>
      </c>
      <c r="BK23" s="35">
        <f>SUM(C23:BJ23)</f>
        <v>20.267277177571454</v>
      </c>
    </row>
    <row r="24" spans="1:63" x14ac:dyDescent="0.2">
      <c r="A24" s="15"/>
      <c r="B24" s="28" t="s">
        <v>114</v>
      </c>
      <c r="C24" s="34">
        <v>0</v>
      </c>
      <c r="D24" s="34">
        <v>0.6397414484285</v>
      </c>
      <c r="E24" s="34">
        <v>0</v>
      </c>
      <c r="F24" s="34">
        <v>0</v>
      </c>
      <c r="G24" s="34">
        <v>0</v>
      </c>
      <c r="H24" s="34">
        <v>0.12151124878470002</v>
      </c>
      <c r="I24" s="34">
        <v>4.5690646714199999E-2</v>
      </c>
      <c r="J24" s="34">
        <v>0.83252870353570008</v>
      </c>
      <c r="K24" s="34">
        <v>0</v>
      </c>
      <c r="L24" s="34">
        <v>4.4677044887853006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8.7984463891600015E-2</v>
      </c>
      <c r="S24" s="34">
        <v>7.7890619642000001E-3</v>
      </c>
      <c r="T24" s="34">
        <v>0</v>
      </c>
      <c r="U24" s="34">
        <v>0</v>
      </c>
      <c r="V24" s="34">
        <v>4.2165009748927743E-2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1.2746076449224999</v>
      </c>
      <c r="AC24" s="34">
        <v>0.67049084732109998</v>
      </c>
      <c r="AD24" s="34">
        <v>0</v>
      </c>
      <c r="AE24" s="34">
        <v>0</v>
      </c>
      <c r="AF24" s="34">
        <v>3.602060621783199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1.5545989236683002</v>
      </c>
      <c r="AM24" s="34">
        <v>6.1994329138926014</v>
      </c>
      <c r="AN24" s="34">
        <v>7.2021194365356997</v>
      </c>
      <c r="AO24" s="34">
        <v>0</v>
      </c>
      <c r="AP24" s="34">
        <v>1.8670795691057998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1.0157337904222004</v>
      </c>
      <c r="AW24" s="34">
        <v>4.8553105969279997</v>
      </c>
      <c r="AX24" s="34">
        <v>0</v>
      </c>
      <c r="AY24" s="34">
        <v>0</v>
      </c>
      <c r="AZ24" s="34">
        <v>3.0194686109633002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0.18230151028329994</v>
      </c>
      <c r="BG24" s="34">
        <v>3.8110646285700003E-2</v>
      </c>
      <c r="BH24" s="34">
        <v>1.2725045325356998</v>
      </c>
      <c r="BI24" s="34">
        <v>0</v>
      </c>
      <c r="BJ24" s="34">
        <v>0.43339455267810001</v>
      </c>
      <c r="BK24" s="35">
        <f>SUM(C24:BJ24)</f>
        <v>39.432329269178631</v>
      </c>
    </row>
    <row r="25" spans="1:63" x14ac:dyDescent="0.2">
      <c r="A25" s="15"/>
      <c r="B25" s="28" t="s">
        <v>104</v>
      </c>
      <c r="C25" s="34">
        <v>0</v>
      </c>
      <c r="D25" s="34">
        <v>3.4369209736427999</v>
      </c>
      <c r="E25" s="34">
        <v>0</v>
      </c>
      <c r="F25" s="34">
        <v>0</v>
      </c>
      <c r="G25" s="34">
        <v>0</v>
      </c>
      <c r="H25" s="34">
        <v>0.20714631235500008</v>
      </c>
      <c r="I25" s="34">
        <v>5.8547334284999994E-3</v>
      </c>
      <c r="J25" s="34">
        <v>2.8113512214200002E-2</v>
      </c>
      <c r="K25" s="34">
        <v>0</v>
      </c>
      <c r="L25" s="34">
        <v>1.6407955281604418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0.19613778631959999</v>
      </c>
      <c r="S25" s="34">
        <v>0</v>
      </c>
      <c r="T25" s="34">
        <v>2.0119044797141998</v>
      </c>
      <c r="U25" s="34">
        <v>0</v>
      </c>
      <c r="V25" s="34">
        <v>0.21425878978560001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0.35087580467699991</v>
      </c>
      <c r="AC25" s="34">
        <v>3.531068214E-4</v>
      </c>
      <c r="AD25" s="34">
        <v>0</v>
      </c>
      <c r="AE25" s="34">
        <v>0</v>
      </c>
      <c r="AF25" s="34">
        <v>5.4835232410701984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0.40577798367680007</v>
      </c>
      <c r="AM25" s="34">
        <v>0.23781851267840001</v>
      </c>
      <c r="AN25" s="34">
        <v>0.38624120171420001</v>
      </c>
      <c r="AO25" s="34">
        <v>0</v>
      </c>
      <c r="AP25" s="34">
        <v>1.4753048312488004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1.0494788952102001</v>
      </c>
      <c r="AW25" s="34">
        <v>6.9545170121070008</v>
      </c>
      <c r="AX25" s="34">
        <v>0</v>
      </c>
      <c r="AY25" s="34">
        <v>0</v>
      </c>
      <c r="AZ25" s="34">
        <v>2.1638543528916991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0.30187555531990001</v>
      </c>
      <c r="BG25" s="34">
        <v>0.36227291267849998</v>
      </c>
      <c r="BH25" s="34">
        <v>0</v>
      </c>
      <c r="BI25" s="34">
        <v>0</v>
      </c>
      <c r="BJ25" s="34">
        <v>0.1203912911784</v>
      </c>
      <c r="BK25" s="35">
        <f>SUM(C25:BJ25)</f>
        <v>27.033416816892839</v>
      </c>
    </row>
    <row r="26" spans="1:63" x14ac:dyDescent="0.2">
      <c r="A26" s="15"/>
      <c r="B26" s="28" t="s">
        <v>105</v>
      </c>
      <c r="C26" s="34">
        <v>0</v>
      </c>
      <c r="D26" s="34">
        <v>64.644036681642689</v>
      </c>
      <c r="E26" s="34">
        <v>0</v>
      </c>
      <c r="F26" s="34">
        <v>0</v>
      </c>
      <c r="G26" s="34">
        <v>0</v>
      </c>
      <c r="H26" s="34">
        <v>1.1033945808476993</v>
      </c>
      <c r="I26" s="34">
        <v>5.7695849326421023</v>
      </c>
      <c r="J26" s="34">
        <v>30.787785922392498</v>
      </c>
      <c r="K26" s="34">
        <v>0</v>
      </c>
      <c r="L26" s="34">
        <v>20.604488231568197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1.7046925439179998</v>
      </c>
      <c r="S26" s="34">
        <v>1.4185249659640002</v>
      </c>
      <c r="T26" s="34">
        <v>76.4698342351777</v>
      </c>
      <c r="U26" s="34">
        <v>0</v>
      </c>
      <c r="V26" s="34">
        <v>3.3479139400797866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2.866815183953999</v>
      </c>
      <c r="AC26" s="34">
        <v>24.526837033391708</v>
      </c>
      <c r="AD26" s="34">
        <v>13.123569444321202</v>
      </c>
      <c r="AE26" s="34">
        <v>0</v>
      </c>
      <c r="AF26" s="34">
        <v>55.442137559631682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3.4396243620197984</v>
      </c>
      <c r="AM26" s="34">
        <v>2.3604221268206991</v>
      </c>
      <c r="AN26" s="34">
        <v>63.946022776534498</v>
      </c>
      <c r="AO26" s="34">
        <v>0</v>
      </c>
      <c r="AP26" s="34">
        <v>24.617197888130796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3.5017734341606017</v>
      </c>
      <c r="AW26" s="34">
        <v>29.525673966854889</v>
      </c>
      <c r="AX26" s="34">
        <v>6.6186603511427</v>
      </c>
      <c r="AY26" s="34">
        <v>0</v>
      </c>
      <c r="AZ26" s="34">
        <v>25.81601710738639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1.1904409362779005</v>
      </c>
      <c r="BG26" s="34">
        <v>2.0525643604993</v>
      </c>
      <c r="BH26" s="34">
        <v>4.0627414129642005</v>
      </c>
      <c r="BI26" s="34">
        <v>0</v>
      </c>
      <c r="BJ26" s="34">
        <v>3.1616958457840005</v>
      </c>
      <c r="BK26" s="35">
        <f>SUM(C26:BJ26)</f>
        <v>472.10244982410705</v>
      </c>
    </row>
    <row r="27" spans="1:63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72.416652178285389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1.641265428356347</v>
      </c>
      <c r="I27" s="61">
        <f t="shared" si="7"/>
        <v>5.8211303127848026</v>
      </c>
      <c r="J27" s="61">
        <f t="shared" si="7"/>
        <v>31.6484281381424</v>
      </c>
      <c r="K27" s="61">
        <f t="shared" si="7"/>
        <v>0</v>
      </c>
      <c r="L27" s="61">
        <f t="shared" si="7"/>
        <v>26.71805778401384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2.1530529642343996</v>
      </c>
      <c r="S27" s="61">
        <f t="shared" si="7"/>
        <v>1.4283921122496002</v>
      </c>
      <c r="T27" s="61">
        <f t="shared" si="7"/>
        <v>78.969429659606106</v>
      </c>
      <c r="U27" s="61">
        <f t="shared" si="7"/>
        <v>0</v>
      </c>
      <c r="V27" s="61">
        <f t="shared" si="7"/>
        <v>3.7476407673642145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6.6049337377877997</v>
      </c>
      <c r="AC27" s="61">
        <f t="shared" si="7"/>
        <v>26.56530411789111</v>
      </c>
      <c r="AD27" s="61">
        <f t="shared" si="7"/>
        <v>13.123569444321202</v>
      </c>
      <c r="AE27" s="61">
        <f t="shared" si="7"/>
        <v>0</v>
      </c>
      <c r="AF27" s="61">
        <f t="shared" si="7"/>
        <v>67.199944261304879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6.7559646368166977</v>
      </c>
      <c r="AM27" s="61">
        <f t="shared" si="7"/>
        <v>8.9983384240701998</v>
      </c>
      <c r="AN27" s="61">
        <f t="shared" si="7"/>
        <v>71.620216450498603</v>
      </c>
      <c r="AO27" s="61">
        <f t="shared" si="7"/>
        <v>0</v>
      </c>
      <c r="AP27" s="61">
        <f t="shared" si="7"/>
        <v>29.194343692555798</v>
      </c>
      <c r="AQ27" s="32">
        <f t="shared" si="7"/>
        <v>0</v>
      </c>
      <c r="AR27" s="68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7.3918134902841022</v>
      </c>
      <c r="AW27" s="61">
        <f t="shared" si="7"/>
        <v>42.233342578889591</v>
      </c>
      <c r="AX27" s="61">
        <f t="shared" si="7"/>
        <v>8.3068580514641006</v>
      </c>
      <c r="AY27" s="61">
        <f t="shared" si="7"/>
        <v>0</v>
      </c>
      <c r="AZ27" s="61">
        <f t="shared" si="7"/>
        <v>32.562433586704486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1.9435511220919004</v>
      </c>
      <c r="BG27" s="61">
        <f t="shared" si="7"/>
        <v>2.7366794132849002</v>
      </c>
      <c r="BH27" s="61">
        <f t="shared" si="7"/>
        <v>5.3352459454999002</v>
      </c>
      <c r="BI27" s="61">
        <f t="shared" si="7"/>
        <v>0</v>
      </c>
      <c r="BJ27" s="61">
        <f t="shared" si="7"/>
        <v>3.7188847892476007</v>
      </c>
      <c r="BK27" s="32">
        <f>SUM(BK23:BK26)</f>
        <v>558.83547308774996</v>
      </c>
    </row>
    <row r="28" spans="1:63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119.99892270699918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8.5398166894737795</v>
      </c>
      <c r="I28" s="61">
        <f t="shared" si="8"/>
        <v>222.75526663156796</v>
      </c>
      <c r="J28" s="61">
        <f t="shared" si="8"/>
        <v>95.719338555534307</v>
      </c>
      <c r="K28" s="61">
        <f t="shared" si="8"/>
        <v>0</v>
      </c>
      <c r="L28" s="61">
        <f t="shared" si="8"/>
        <v>105.10571561507446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6.9069280780050955</v>
      </c>
      <c r="S28" s="61">
        <f t="shared" si="8"/>
        <v>3.8618966371418999</v>
      </c>
      <c r="T28" s="61">
        <f t="shared" si="8"/>
        <v>147.03749598892702</v>
      </c>
      <c r="U28" s="61">
        <f t="shared" si="8"/>
        <v>0</v>
      </c>
      <c r="V28" s="61">
        <f t="shared" si="8"/>
        <v>11.827291924787616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10.490041515304101</v>
      </c>
      <c r="AC28" s="61">
        <f t="shared" si="8"/>
        <v>82.747238545814213</v>
      </c>
      <c r="AD28" s="61">
        <f t="shared" si="8"/>
        <v>32.360176820035008</v>
      </c>
      <c r="AE28" s="61">
        <f t="shared" si="8"/>
        <v>0</v>
      </c>
      <c r="AF28" s="61">
        <f t="shared" si="8"/>
        <v>125.62441832296739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10.387480019043897</v>
      </c>
      <c r="AM28" s="61">
        <f t="shared" si="9"/>
        <v>40.124493476675696</v>
      </c>
      <c r="AN28" s="61">
        <f t="shared" si="9"/>
        <v>131.5377425041759</v>
      </c>
      <c r="AO28" s="61">
        <f t="shared" si="9"/>
        <v>0</v>
      </c>
      <c r="AP28" s="61">
        <f t="shared" si="9"/>
        <v>55.417360027721884</v>
      </c>
      <c r="AQ28" s="32">
        <f t="shared" si="9"/>
        <v>0</v>
      </c>
      <c r="AR28" s="68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17.122431300460697</v>
      </c>
      <c r="AW28" s="61">
        <f t="shared" si="9"/>
        <v>52.487236664566289</v>
      </c>
      <c r="AX28" s="61">
        <f t="shared" si="9"/>
        <v>15.2859697448568</v>
      </c>
      <c r="AY28" s="61">
        <f t="shared" si="9"/>
        <v>0</v>
      </c>
      <c r="AZ28" s="61">
        <f t="shared" si="9"/>
        <v>62.933689440515877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4.3521434467522013</v>
      </c>
      <c r="BG28" s="61">
        <f t="shared" si="9"/>
        <v>2.8799384548918003</v>
      </c>
      <c r="BH28" s="61">
        <f t="shared" si="9"/>
        <v>24.1601467186067</v>
      </c>
      <c r="BI28" s="61">
        <f t="shared" si="9"/>
        <v>0</v>
      </c>
      <c r="BJ28" s="61">
        <f t="shared" si="9"/>
        <v>7.5270066901733008</v>
      </c>
      <c r="BK28" s="32">
        <f t="shared" si="9"/>
        <v>1397.1901865200732</v>
      </c>
    </row>
    <row r="29" spans="1:63" ht="3.75" customHeight="1" x14ac:dyDescent="0.2">
      <c r="A29" s="15"/>
      <c r="B29" s="22"/>
      <c r="C29" s="88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90"/>
    </row>
    <row r="30" spans="1:63" x14ac:dyDescent="0.2">
      <c r="A30" s="15" t="s">
        <v>1</v>
      </c>
      <c r="B30" s="18" t="s">
        <v>7</v>
      </c>
      <c r="C30" s="88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90"/>
    </row>
    <row r="31" spans="1:63" s="4" customFormat="1" x14ac:dyDescent="0.2">
      <c r="A31" s="15" t="s">
        <v>76</v>
      </c>
      <c r="B31" s="19" t="s">
        <v>2</v>
      </c>
      <c r="C31" s="97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9"/>
    </row>
    <row r="32" spans="1:63" s="42" customFormat="1" x14ac:dyDescent="0.2">
      <c r="A32" s="39"/>
      <c r="B32" s="40" t="s">
        <v>106</v>
      </c>
      <c r="C32" s="34">
        <v>0</v>
      </c>
      <c r="D32" s="34">
        <v>0.90301407924999999</v>
      </c>
      <c r="E32" s="34">
        <v>0</v>
      </c>
      <c r="F32" s="34">
        <v>0</v>
      </c>
      <c r="G32" s="34">
        <v>0</v>
      </c>
      <c r="H32" s="34">
        <v>16.317479228566388</v>
      </c>
      <c r="I32" s="34">
        <v>0.55882586117720001</v>
      </c>
      <c r="J32" s="34">
        <v>0</v>
      </c>
      <c r="K32" s="34">
        <v>0</v>
      </c>
      <c r="L32" s="34">
        <v>2.3317122854971992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11.979917003173133</v>
      </c>
      <c r="S32" s="34">
        <v>0.63792204371280004</v>
      </c>
      <c r="T32" s="34">
        <v>0</v>
      </c>
      <c r="U32" s="34">
        <v>0</v>
      </c>
      <c r="V32" s="34">
        <v>0.73997023407009999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77.099098586272348</v>
      </c>
      <c r="AC32" s="34">
        <v>2.9246579303869993</v>
      </c>
      <c r="AD32" s="34">
        <v>0</v>
      </c>
      <c r="AE32" s="34">
        <v>0</v>
      </c>
      <c r="AF32" s="34">
        <v>17.490990432520906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73.610199387293974</v>
      </c>
      <c r="AM32" s="34">
        <v>1.7669715621747004</v>
      </c>
      <c r="AN32" s="34">
        <v>0</v>
      </c>
      <c r="AO32" s="34">
        <v>0</v>
      </c>
      <c r="AP32" s="34">
        <v>9.3228297538461042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209.88349209536335</v>
      </c>
      <c r="AW32" s="34">
        <v>16.545866402722641</v>
      </c>
      <c r="AX32" s="34">
        <v>0</v>
      </c>
      <c r="AY32" s="34">
        <v>0</v>
      </c>
      <c r="AZ32" s="34">
        <v>37.540724527979684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44.401612459645541</v>
      </c>
      <c r="BG32" s="34">
        <v>1.8415902611741011</v>
      </c>
      <c r="BH32" s="34">
        <v>0</v>
      </c>
      <c r="BI32" s="34">
        <v>0</v>
      </c>
      <c r="BJ32" s="34">
        <v>3.8260893959962998</v>
      </c>
      <c r="BK32" s="41">
        <f>SUM(C32:BJ32)</f>
        <v>529.72296353082345</v>
      </c>
    </row>
    <row r="33" spans="1:63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0.90301407924999999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16.317479228566388</v>
      </c>
      <c r="I33" s="61">
        <f t="shared" si="10"/>
        <v>0.55882586117720001</v>
      </c>
      <c r="J33" s="61">
        <f t="shared" si="10"/>
        <v>0</v>
      </c>
      <c r="K33" s="61">
        <f t="shared" si="10"/>
        <v>0</v>
      </c>
      <c r="L33" s="61">
        <f t="shared" si="10"/>
        <v>2.3317122854971992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11.979917003173133</v>
      </c>
      <c r="S33" s="61">
        <f t="shared" si="10"/>
        <v>0.63792204371280004</v>
      </c>
      <c r="T33" s="61">
        <f t="shared" si="10"/>
        <v>0</v>
      </c>
      <c r="U33" s="61">
        <f t="shared" si="10"/>
        <v>0</v>
      </c>
      <c r="V33" s="61">
        <f t="shared" si="10"/>
        <v>0.73997023407009999</v>
      </c>
      <c r="W33" s="32">
        <f t="shared" si="10"/>
        <v>0</v>
      </c>
      <c r="X33" s="61">
        <f t="shared" si="10"/>
        <v>0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77.099098586272348</v>
      </c>
      <c r="AC33" s="61">
        <f t="shared" si="10"/>
        <v>2.9246579303869993</v>
      </c>
      <c r="AD33" s="61">
        <f t="shared" si="10"/>
        <v>0</v>
      </c>
      <c r="AE33" s="61">
        <f t="shared" si="10"/>
        <v>0</v>
      </c>
      <c r="AF33" s="61">
        <f t="shared" si="10"/>
        <v>17.490990432520906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73.610199387293974</v>
      </c>
      <c r="AM33" s="61">
        <f t="shared" si="10"/>
        <v>1.7669715621747004</v>
      </c>
      <c r="AN33" s="61">
        <f t="shared" si="10"/>
        <v>0</v>
      </c>
      <c r="AO33" s="61">
        <f t="shared" si="10"/>
        <v>0</v>
      </c>
      <c r="AP33" s="61">
        <f t="shared" si="10"/>
        <v>9.3228297538461042</v>
      </c>
      <c r="AQ33" s="32">
        <f t="shared" si="10"/>
        <v>0</v>
      </c>
      <c r="AR33" s="68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209.88349209536335</v>
      </c>
      <c r="AW33" s="61">
        <f t="shared" si="10"/>
        <v>16.545866402722641</v>
      </c>
      <c r="AX33" s="61">
        <f t="shared" si="10"/>
        <v>0</v>
      </c>
      <c r="AY33" s="61">
        <f t="shared" si="10"/>
        <v>0</v>
      </c>
      <c r="AZ33" s="61">
        <f t="shared" si="10"/>
        <v>37.540724527979684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44.401612459645541</v>
      </c>
      <c r="BG33" s="32">
        <f t="shared" si="10"/>
        <v>1.8415902611741011</v>
      </c>
      <c r="BH33" s="32">
        <f t="shared" si="10"/>
        <v>0</v>
      </c>
      <c r="BI33" s="32">
        <f t="shared" si="10"/>
        <v>0</v>
      </c>
      <c r="BJ33" s="32">
        <f t="shared" si="10"/>
        <v>3.8260893959962998</v>
      </c>
      <c r="BK33" s="32">
        <f>SUM(BK32)</f>
        <v>529.72296353082345</v>
      </c>
    </row>
    <row r="34" spans="1:63" x14ac:dyDescent="0.2">
      <c r="A34" s="15" t="s">
        <v>77</v>
      </c>
      <c r="B34" s="19" t="s">
        <v>15</v>
      </c>
      <c r="C34" s="88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90"/>
    </row>
    <row r="35" spans="1:63" x14ac:dyDescent="0.2">
      <c r="A35" s="15"/>
      <c r="B35" s="28" t="s">
        <v>129</v>
      </c>
      <c r="C35" s="34">
        <v>0</v>
      </c>
      <c r="D35" s="34">
        <v>0.93625349803570002</v>
      </c>
      <c r="E35" s="34">
        <v>0</v>
      </c>
      <c r="F35" s="34">
        <v>0</v>
      </c>
      <c r="G35" s="34">
        <v>0</v>
      </c>
      <c r="H35" s="34">
        <v>5.4354029852578964</v>
      </c>
      <c r="I35" s="34">
        <v>1.4494149793211</v>
      </c>
      <c r="J35" s="34">
        <v>0</v>
      </c>
      <c r="K35" s="34">
        <v>0</v>
      </c>
      <c r="L35" s="34">
        <v>3.7747006157836993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2.4013645189601553</v>
      </c>
      <c r="S35" s="34">
        <v>8.7096500000000002E-5</v>
      </c>
      <c r="T35" s="34">
        <v>0</v>
      </c>
      <c r="U35" s="34">
        <v>0</v>
      </c>
      <c r="V35" s="34">
        <v>0.79408245974870006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40.037502770720231</v>
      </c>
      <c r="AC35" s="34">
        <v>2.0445378042840994</v>
      </c>
      <c r="AD35" s="34">
        <v>0</v>
      </c>
      <c r="AE35" s="34">
        <v>0</v>
      </c>
      <c r="AF35" s="34">
        <v>18.920868682842404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39.825674176662162</v>
      </c>
      <c r="AM35" s="34">
        <v>0.61644192442809997</v>
      </c>
      <c r="AN35" s="34">
        <v>0</v>
      </c>
      <c r="AO35" s="34">
        <v>0</v>
      </c>
      <c r="AP35" s="34">
        <v>7.1743776923135014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99.430818398469043</v>
      </c>
      <c r="AW35" s="34">
        <v>13.129894621674602</v>
      </c>
      <c r="AX35" s="34">
        <v>0</v>
      </c>
      <c r="AY35" s="34">
        <v>0</v>
      </c>
      <c r="AZ35" s="34">
        <v>59.546465167802317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21.146742654419484</v>
      </c>
      <c r="BG35" s="34">
        <v>1.6679385877136002</v>
      </c>
      <c r="BH35" s="34">
        <v>0</v>
      </c>
      <c r="BI35" s="34">
        <v>0</v>
      </c>
      <c r="BJ35" s="34">
        <v>4.1683611377826004</v>
      </c>
      <c r="BK35" s="35">
        <f>SUM(C35:BJ35)</f>
        <v>322.50092977271936</v>
      </c>
    </row>
    <row r="36" spans="1:63" x14ac:dyDescent="0.2">
      <c r="A36" s="15"/>
      <c r="B36" s="28" t="s">
        <v>125</v>
      </c>
      <c r="C36" s="34">
        <v>0</v>
      </c>
      <c r="D36" s="34">
        <v>0.72014314264279999</v>
      </c>
      <c r="E36" s="34">
        <v>0</v>
      </c>
      <c r="F36" s="34">
        <v>0</v>
      </c>
      <c r="G36" s="34">
        <v>0</v>
      </c>
      <c r="H36" s="34">
        <v>0.52104606352869998</v>
      </c>
      <c r="I36" s="34">
        <v>1.0555672856000001E-3</v>
      </c>
      <c r="J36" s="34">
        <v>0</v>
      </c>
      <c r="K36" s="34">
        <v>0</v>
      </c>
      <c r="L36" s="34">
        <v>0.7482869284278002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0.41775088921194309</v>
      </c>
      <c r="S36" s="34">
        <v>2.42258556071E-2</v>
      </c>
      <c r="T36" s="34">
        <v>0</v>
      </c>
      <c r="U36" s="34">
        <v>0</v>
      </c>
      <c r="V36" s="34">
        <v>0.35780832792820005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19.840773873636</v>
      </c>
      <c r="AC36" s="34">
        <v>2.1847105132494997</v>
      </c>
      <c r="AD36" s="34">
        <v>0.13994999999999999</v>
      </c>
      <c r="AE36" s="34">
        <v>0</v>
      </c>
      <c r="AF36" s="34">
        <v>22.612942763602597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21.001055315787085</v>
      </c>
      <c r="AM36" s="34">
        <v>1.4623055408212997</v>
      </c>
      <c r="AN36" s="34">
        <v>0</v>
      </c>
      <c r="AO36" s="34">
        <v>0</v>
      </c>
      <c r="AP36" s="34">
        <v>12.936716065209701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1.4394502567099001</v>
      </c>
      <c r="AW36" s="34">
        <v>0.76883811346409991</v>
      </c>
      <c r="AX36" s="34">
        <v>0</v>
      </c>
      <c r="AY36" s="34">
        <v>0</v>
      </c>
      <c r="AZ36" s="34">
        <v>1.6808486846066997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0.79292027731749914</v>
      </c>
      <c r="BG36" s="34">
        <v>4.7303100000000001E-2</v>
      </c>
      <c r="BH36" s="34">
        <v>0</v>
      </c>
      <c r="BI36" s="34">
        <v>0</v>
      </c>
      <c r="BJ36" s="34">
        <v>1.0184604404635</v>
      </c>
      <c r="BK36" s="35">
        <f>SUM(C36:BJ36)</f>
        <v>88.716591719500016</v>
      </c>
    </row>
    <row r="37" spans="1:63" x14ac:dyDescent="0.2">
      <c r="A37" s="15"/>
      <c r="B37" s="28" t="s">
        <v>116</v>
      </c>
      <c r="C37" s="34">
        <v>0</v>
      </c>
      <c r="D37" s="34">
        <v>0.66492436203570005</v>
      </c>
      <c r="E37" s="34">
        <v>0</v>
      </c>
      <c r="F37" s="34">
        <v>0</v>
      </c>
      <c r="G37" s="34">
        <v>0</v>
      </c>
      <c r="H37" s="34">
        <v>1.812623416839102</v>
      </c>
      <c r="I37" s="34">
        <v>1.0649428571299999E-2</v>
      </c>
      <c r="J37" s="34">
        <v>0</v>
      </c>
      <c r="K37" s="34">
        <v>0</v>
      </c>
      <c r="L37" s="34">
        <v>0.39965751942759997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1.5562048869463492</v>
      </c>
      <c r="S37" s="34">
        <v>1.6034517051069002</v>
      </c>
      <c r="T37" s="34">
        <v>0</v>
      </c>
      <c r="U37" s="34">
        <v>0</v>
      </c>
      <c r="V37" s="34">
        <v>0.18837006542829998</v>
      </c>
      <c r="W37" s="34">
        <v>0</v>
      </c>
      <c r="X37" s="34">
        <v>1.072825E-5</v>
      </c>
      <c r="Y37" s="34">
        <v>0</v>
      </c>
      <c r="Z37" s="34">
        <v>0</v>
      </c>
      <c r="AA37" s="34">
        <v>0</v>
      </c>
      <c r="AB37" s="34">
        <v>32.290299108038219</v>
      </c>
      <c r="AC37" s="34">
        <v>1.8184256611400997</v>
      </c>
      <c r="AD37" s="34">
        <v>0</v>
      </c>
      <c r="AE37" s="34">
        <v>0</v>
      </c>
      <c r="AF37" s="34">
        <v>26.469772348443943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40.084543359780746</v>
      </c>
      <c r="AM37" s="34">
        <v>2.8026050679970989</v>
      </c>
      <c r="AN37" s="34">
        <v>0.1261107142857</v>
      </c>
      <c r="AO37" s="34">
        <v>0</v>
      </c>
      <c r="AP37" s="34">
        <v>17.668285017768483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8.2049877446441144</v>
      </c>
      <c r="AW37" s="34">
        <v>0.44178364485650001</v>
      </c>
      <c r="AX37" s="34">
        <v>0</v>
      </c>
      <c r="AY37" s="34">
        <v>0</v>
      </c>
      <c r="AZ37" s="34">
        <v>5.2714921381398998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3.9539705447764883</v>
      </c>
      <c r="BG37" s="34">
        <v>9.2337875356000004E-3</v>
      </c>
      <c r="BH37" s="34">
        <v>0</v>
      </c>
      <c r="BI37" s="34">
        <v>0</v>
      </c>
      <c r="BJ37" s="34">
        <v>1.3257112918556002</v>
      </c>
      <c r="BK37" s="35">
        <f>SUM(C37:BJ37)</f>
        <v>146.7031125418678</v>
      </c>
    </row>
    <row r="38" spans="1:63" x14ac:dyDescent="0.2">
      <c r="A38" s="15"/>
      <c r="B38" s="28" t="s">
        <v>123</v>
      </c>
      <c r="C38" s="34">
        <v>0</v>
      </c>
      <c r="D38" s="34">
        <v>0.66194396942849998</v>
      </c>
      <c r="E38" s="34">
        <v>0</v>
      </c>
      <c r="F38" s="34">
        <v>0</v>
      </c>
      <c r="G38" s="34">
        <v>0</v>
      </c>
      <c r="H38" s="34">
        <v>1.3878681191625006</v>
      </c>
      <c r="I38" s="34">
        <v>2.2054510499899999E-2</v>
      </c>
      <c r="J38" s="34">
        <v>0</v>
      </c>
      <c r="K38" s="34">
        <v>0</v>
      </c>
      <c r="L38" s="34">
        <v>3.5496468267489996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0.837223267429823</v>
      </c>
      <c r="S38" s="34">
        <v>3.1751931071300005E-2</v>
      </c>
      <c r="T38" s="34">
        <v>0</v>
      </c>
      <c r="U38" s="34">
        <v>0</v>
      </c>
      <c r="V38" s="34">
        <v>0.26650732717810005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22.821731390878835</v>
      </c>
      <c r="AC38" s="34">
        <v>3.1790303420328003</v>
      </c>
      <c r="AD38" s="34">
        <v>0</v>
      </c>
      <c r="AE38" s="34">
        <v>0</v>
      </c>
      <c r="AF38" s="34">
        <v>21.30083104022804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24.815554873410093</v>
      </c>
      <c r="AM38" s="34">
        <v>2.257212000319901</v>
      </c>
      <c r="AN38" s="34">
        <v>0</v>
      </c>
      <c r="AO38" s="34">
        <v>0</v>
      </c>
      <c r="AP38" s="34">
        <v>11.995787204736589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5.8237745301521988</v>
      </c>
      <c r="AW38" s="34">
        <v>0.12542946542809996</v>
      </c>
      <c r="AX38" s="34">
        <v>0</v>
      </c>
      <c r="AY38" s="34">
        <v>0</v>
      </c>
      <c r="AZ38" s="34">
        <v>4.5534440970672998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3.7524794767722045</v>
      </c>
      <c r="BG38" s="34">
        <v>0.46679213014269999</v>
      </c>
      <c r="BH38" s="34">
        <v>0</v>
      </c>
      <c r="BI38" s="34">
        <v>0</v>
      </c>
      <c r="BJ38" s="34">
        <v>1.4397228799630002</v>
      </c>
      <c r="BK38" s="35">
        <f t="shared" ref="BK38:BK41" si="11">SUM(C38:BJ38)</f>
        <v>109.28878538265086</v>
      </c>
    </row>
    <row r="39" spans="1:63" x14ac:dyDescent="0.2">
      <c r="A39" s="15"/>
      <c r="B39" s="28" t="s">
        <v>126</v>
      </c>
      <c r="C39" s="34">
        <v>0</v>
      </c>
      <c r="D39" s="34">
        <v>0.60787494600000003</v>
      </c>
      <c r="E39" s="34">
        <v>0</v>
      </c>
      <c r="F39" s="34">
        <v>0</v>
      </c>
      <c r="G39" s="34">
        <v>0</v>
      </c>
      <c r="H39" s="34">
        <v>1.5228770637965983</v>
      </c>
      <c r="I39" s="34">
        <v>8.6779719998999992E-3</v>
      </c>
      <c r="J39" s="34">
        <v>0</v>
      </c>
      <c r="K39" s="34">
        <v>0</v>
      </c>
      <c r="L39" s="34">
        <v>1.1172065678920999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1.2982054912776573</v>
      </c>
      <c r="S39" s="34">
        <v>8.9587755964100013E-2</v>
      </c>
      <c r="T39" s="34">
        <v>0</v>
      </c>
      <c r="U39" s="34">
        <v>0</v>
      </c>
      <c r="V39" s="34">
        <v>0.42002680610649995</v>
      </c>
      <c r="W39" s="34">
        <v>0</v>
      </c>
      <c r="X39" s="34">
        <v>3.2161321400000004E-5</v>
      </c>
      <c r="Y39" s="34">
        <v>0</v>
      </c>
      <c r="Z39" s="34">
        <v>0</v>
      </c>
      <c r="AA39" s="34">
        <v>0</v>
      </c>
      <c r="AB39" s="34">
        <v>9.5865546616399637</v>
      </c>
      <c r="AC39" s="34">
        <v>1.7130607602853001</v>
      </c>
      <c r="AD39" s="34">
        <v>0</v>
      </c>
      <c r="AE39" s="34">
        <v>0</v>
      </c>
      <c r="AF39" s="34">
        <v>17.590133783133801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10.852017832109951</v>
      </c>
      <c r="AM39" s="34">
        <v>0.59976131489219997</v>
      </c>
      <c r="AN39" s="34">
        <v>0</v>
      </c>
      <c r="AO39" s="34">
        <v>0</v>
      </c>
      <c r="AP39" s="34">
        <v>8.932333054527696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4.286403056755411</v>
      </c>
      <c r="AW39" s="34">
        <v>8.8009160821300003E-2</v>
      </c>
      <c r="AX39" s="34">
        <v>0</v>
      </c>
      <c r="AY39" s="34">
        <v>0</v>
      </c>
      <c r="AZ39" s="34">
        <v>3.9647464074973002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1.7563499098381985</v>
      </c>
      <c r="BG39" s="34">
        <v>0.18916425935700001</v>
      </c>
      <c r="BH39" s="34">
        <v>0</v>
      </c>
      <c r="BI39" s="34">
        <v>0</v>
      </c>
      <c r="BJ39" s="34">
        <v>1.4903801629992002</v>
      </c>
      <c r="BK39" s="35">
        <f t="shared" si="11"/>
        <v>66.11340312821558</v>
      </c>
    </row>
    <row r="40" spans="1:63" x14ac:dyDescent="0.2">
      <c r="A40" s="15"/>
      <c r="B40" s="28" t="s">
        <v>107</v>
      </c>
      <c r="C40" s="34">
        <v>0</v>
      </c>
      <c r="D40" s="34">
        <v>0.92801250328570006</v>
      </c>
      <c r="E40" s="34">
        <v>0</v>
      </c>
      <c r="F40" s="34">
        <v>0</v>
      </c>
      <c r="G40" s="34">
        <v>0</v>
      </c>
      <c r="H40" s="34">
        <v>7.1625100626017879</v>
      </c>
      <c r="I40" s="34">
        <v>2.4541792669993003</v>
      </c>
      <c r="J40" s="34">
        <v>0</v>
      </c>
      <c r="K40" s="34">
        <v>0</v>
      </c>
      <c r="L40" s="34">
        <v>2.4278273372482002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4.2405086060141892</v>
      </c>
      <c r="S40" s="34">
        <v>1.1053265699642001</v>
      </c>
      <c r="T40" s="34">
        <v>0</v>
      </c>
      <c r="U40" s="34">
        <v>0</v>
      </c>
      <c r="V40" s="34">
        <v>1.4227599239267996</v>
      </c>
      <c r="W40" s="34">
        <v>0</v>
      </c>
      <c r="X40" s="34">
        <v>1.4297357099999999E-5</v>
      </c>
      <c r="Y40" s="34">
        <v>0</v>
      </c>
      <c r="Z40" s="34">
        <v>0</v>
      </c>
      <c r="AA40" s="34">
        <v>0</v>
      </c>
      <c r="AB40" s="34">
        <v>85.650585584991646</v>
      </c>
      <c r="AC40" s="34">
        <v>7.2090076019618001</v>
      </c>
      <c r="AD40" s="34">
        <v>1.1706369341785001</v>
      </c>
      <c r="AE40" s="34">
        <v>0</v>
      </c>
      <c r="AF40" s="34">
        <v>43.939730886547814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89.769087040884443</v>
      </c>
      <c r="AM40" s="34">
        <v>3.7978749837484007</v>
      </c>
      <c r="AN40" s="34">
        <v>0</v>
      </c>
      <c r="AO40" s="34">
        <v>0</v>
      </c>
      <c r="AP40" s="34">
        <v>19.484065290018201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81.047498530035625</v>
      </c>
      <c r="AW40" s="34">
        <v>5.2457234880317998</v>
      </c>
      <c r="AX40" s="34">
        <v>0</v>
      </c>
      <c r="AY40" s="34">
        <v>0</v>
      </c>
      <c r="AZ40" s="34">
        <v>36.674080212768985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20.798344893980929</v>
      </c>
      <c r="BG40" s="34">
        <v>1.3030364470703004</v>
      </c>
      <c r="BH40" s="34">
        <v>0</v>
      </c>
      <c r="BI40" s="34">
        <v>0</v>
      </c>
      <c r="BJ40" s="34">
        <v>4.1807682207109984</v>
      </c>
      <c r="BK40" s="35">
        <f t="shared" ref="BK40" si="12">SUM(C40:BJ40)</f>
        <v>420.01157868232679</v>
      </c>
    </row>
    <row r="41" spans="1:63" x14ac:dyDescent="0.2">
      <c r="A41" s="15"/>
      <c r="B41" s="28" t="s">
        <v>124</v>
      </c>
      <c r="C41" s="34">
        <v>0</v>
      </c>
      <c r="D41" s="34">
        <v>0.66623895099999997</v>
      </c>
      <c r="E41" s="34">
        <v>0</v>
      </c>
      <c r="F41" s="34">
        <v>0</v>
      </c>
      <c r="G41" s="34">
        <v>0</v>
      </c>
      <c r="H41" s="34">
        <v>0.56888765017169995</v>
      </c>
      <c r="I41" s="34">
        <v>5.3405714285699998E-2</v>
      </c>
      <c r="J41" s="34">
        <v>0</v>
      </c>
      <c r="K41" s="34">
        <v>0</v>
      </c>
      <c r="L41" s="34">
        <v>0.43883772996370002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0.45891885429898849</v>
      </c>
      <c r="S41" s="34">
        <v>0</v>
      </c>
      <c r="T41" s="34">
        <v>0</v>
      </c>
      <c r="U41" s="34">
        <v>0</v>
      </c>
      <c r="V41" s="34">
        <v>0.30599490099940002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22.170177042053446</v>
      </c>
      <c r="AC41" s="34">
        <v>2.7239879359268016</v>
      </c>
      <c r="AD41" s="34">
        <v>0</v>
      </c>
      <c r="AE41" s="34">
        <v>0</v>
      </c>
      <c r="AF41" s="34">
        <v>24.555050654341425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27.742709943129153</v>
      </c>
      <c r="AM41" s="34">
        <v>2.8785852495346003</v>
      </c>
      <c r="AN41" s="34">
        <v>0</v>
      </c>
      <c r="AO41" s="34">
        <v>0</v>
      </c>
      <c r="AP41" s="34">
        <v>15.397875708344509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3.2275820261868033</v>
      </c>
      <c r="AW41" s="34">
        <v>0.63647793910700001</v>
      </c>
      <c r="AX41" s="34">
        <v>0</v>
      </c>
      <c r="AY41" s="34">
        <v>0</v>
      </c>
      <c r="AZ41" s="34">
        <v>1.0862921200708999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1.7607999524842994</v>
      </c>
      <c r="BG41" s="34">
        <v>0.1357874999999</v>
      </c>
      <c r="BH41" s="34">
        <v>6.4660714285699999E-2</v>
      </c>
      <c r="BI41" s="34">
        <v>0</v>
      </c>
      <c r="BJ41" s="34">
        <v>0.51656494585659996</v>
      </c>
      <c r="BK41" s="35">
        <f t="shared" si="11"/>
        <v>105.38883553204063</v>
      </c>
    </row>
    <row r="42" spans="1:63" x14ac:dyDescent="0.2">
      <c r="A42" s="15"/>
      <c r="B42" s="28" t="s">
        <v>127</v>
      </c>
      <c r="C42" s="34">
        <v>0</v>
      </c>
      <c r="D42" s="34">
        <v>0.75037313464280009</v>
      </c>
      <c r="E42" s="34">
        <v>0</v>
      </c>
      <c r="F42" s="34">
        <v>0</v>
      </c>
      <c r="G42" s="34">
        <v>0</v>
      </c>
      <c r="H42" s="34">
        <v>3.1494311120506007</v>
      </c>
      <c r="I42" s="34">
        <v>7.4914231428399994E-2</v>
      </c>
      <c r="J42" s="34">
        <v>0</v>
      </c>
      <c r="K42" s="34">
        <v>0</v>
      </c>
      <c r="L42" s="34">
        <v>0.8433019971775999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2.0944014987244746</v>
      </c>
      <c r="S42" s="34">
        <v>0.136004918714</v>
      </c>
      <c r="T42" s="34">
        <v>0</v>
      </c>
      <c r="U42" s="34">
        <v>0</v>
      </c>
      <c r="V42" s="34">
        <v>0.50968203103520004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49.782363907289785</v>
      </c>
      <c r="AC42" s="34">
        <v>5.053794748710799</v>
      </c>
      <c r="AD42" s="34">
        <v>0</v>
      </c>
      <c r="AE42" s="34">
        <v>0</v>
      </c>
      <c r="AF42" s="34">
        <v>33.319019771473563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55.990348027661376</v>
      </c>
      <c r="AM42" s="34">
        <v>1.4207386734265997</v>
      </c>
      <c r="AN42" s="34">
        <v>0</v>
      </c>
      <c r="AO42" s="34">
        <v>0</v>
      </c>
      <c r="AP42" s="34">
        <v>14.784965737804514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11.927208086496472</v>
      </c>
      <c r="AW42" s="34">
        <v>0.6977705418561001</v>
      </c>
      <c r="AX42" s="34">
        <v>0</v>
      </c>
      <c r="AY42" s="34">
        <v>0</v>
      </c>
      <c r="AZ42" s="34">
        <v>4.4407179582820007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5.4686985678064097</v>
      </c>
      <c r="BG42" s="34">
        <v>0.56809975557080006</v>
      </c>
      <c r="BH42" s="34">
        <v>0</v>
      </c>
      <c r="BI42" s="34">
        <v>0</v>
      </c>
      <c r="BJ42" s="34">
        <v>1.6289162969625</v>
      </c>
      <c r="BK42" s="35">
        <f>SUM(C42:BJ42)</f>
        <v>192.64075099711403</v>
      </c>
    </row>
    <row r="43" spans="1:63" x14ac:dyDescent="0.2">
      <c r="A43" s="15"/>
      <c r="B43" s="28" t="s">
        <v>108</v>
      </c>
      <c r="C43" s="34">
        <v>0</v>
      </c>
      <c r="D43" s="34">
        <v>0.90531371939279992</v>
      </c>
      <c r="E43" s="34">
        <v>0</v>
      </c>
      <c r="F43" s="34">
        <v>0</v>
      </c>
      <c r="G43" s="34">
        <v>0</v>
      </c>
      <c r="H43" s="34">
        <v>5.7125021552902968</v>
      </c>
      <c r="I43" s="34">
        <v>76.327562470464017</v>
      </c>
      <c r="J43" s="34">
        <v>0</v>
      </c>
      <c r="K43" s="34">
        <v>0</v>
      </c>
      <c r="L43" s="34">
        <v>1.7927069757484999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3.0193576645172726</v>
      </c>
      <c r="S43" s="34">
        <v>8.2153307241784006</v>
      </c>
      <c r="T43" s="34">
        <v>0</v>
      </c>
      <c r="U43" s="34">
        <v>0</v>
      </c>
      <c r="V43" s="34">
        <v>0.3429485719639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23.117219173412092</v>
      </c>
      <c r="AC43" s="34">
        <v>0.9111816199991003</v>
      </c>
      <c r="AD43" s="34">
        <v>0</v>
      </c>
      <c r="AE43" s="34">
        <v>0</v>
      </c>
      <c r="AF43" s="34">
        <v>9.1977201709254999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19.976482953739517</v>
      </c>
      <c r="AM43" s="34">
        <v>1.1725881928207</v>
      </c>
      <c r="AN43" s="34">
        <v>0</v>
      </c>
      <c r="AO43" s="34">
        <v>0</v>
      </c>
      <c r="AP43" s="34">
        <v>2.6415955062483985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24.837305031029395</v>
      </c>
      <c r="AW43" s="34">
        <v>74.528997915962904</v>
      </c>
      <c r="AX43" s="34">
        <v>0</v>
      </c>
      <c r="AY43" s="34">
        <v>0</v>
      </c>
      <c r="AZ43" s="34">
        <v>7.2430501719969991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8.1859234004604957</v>
      </c>
      <c r="BG43" s="34">
        <v>0.10132361757139999</v>
      </c>
      <c r="BH43" s="34">
        <v>0</v>
      </c>
      <c r="BI43" s="34">
        <v>0</v>
      </c>
      <c r="BJ43" s="34">
        <v>1.0320731022495999</v>
      </c>
      <c r="BK43" s="35">
        <f>SUM(C43:BJ43)</f>
        <v>269.26118313797133</v>
      </c>
    </row>
    <row r="44" spans="1:63" x14ac:dyDescent="0.2">
      <c r="A44" s="15"/>
      <c r="B44" s="28" t="s">
        <v>109</v>
      </c>
      <c r="C44" s="34">
        <v>0</v>
      </c>
      <c r="D44" s="34">
        <v>0.92581588521420011</v>
      </c>
      <c r="E44" s="34">
        <v>0</v>
      </c>
      <c r="F44" s="34">
        <v>0</v>
      </c>
      <c r="G44" s="34">
        <v>0</v>
      </c>
      <c r="H44" s="34">
        <v>5.4683447944364021</v>
      </c>
      <c r="I44" s="34">
        <v>1.60816857854E-2</v>
      </c>
      <c r="J44" s="34">
        <v>0</v>
      </c>
      <c r="K44" s="34">
        <v>0</v>
      </c>
      <c r="L44" s="34">
        <v>1.7681241106415002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3.064244187478578</v>
      </c>
      <c r="S44" s="34">
        <v>8.7638857099999999E-5</v>
      </c>
      <c r="T44" s="34">
        <v>0</v>
      </c>
      <c r="U44" s="34">
        <v>0</v>
      </c>
      <c r="V44" s="34">
        <v>0.36496245685660006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6.9463614619178031</v>
      </c>
      <c r="AC44" s="34">
        <v>4.3686924642699999E-2</v>
      </c>
      <c r="AD44" s="34">
        <v>0</v>
      </c>
      <c r="AE44" s="34">
        <v>0</v>
      </c>
      <c r="AF44" s="34">
        <v>1.3582643036054998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5.0678943568466952</v>
      </c>
      <c r="AM44" s="34">
        <v>7.0182139249800005E-2</v>
      </c>
      <c r="AN44" s="34">
        <v>0</v>
      </c>
      <c r="AO44" s="34">
        <v>0</v>
      </c>
      <c r="AP44" s="34">
        <v>0.68606827249950009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11.694743758709915</v>
      </c>
      <c r="AW44" s="34">
        <v>1.3779044741783999</v>
      </c>
      <c r="AX44" s="34">
        <v>0</v>
      </c>
      <c r="AY44" s="34">
        <v>0</v>
      </c>
      <c r="AZ44" s="34">
        <v>6.980850247319899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3.1507739660460992</v>
      </c>
      <c r="BG44" s="34">
        <v>6.9639374999999996E-3</v>
      </c>
      <c r="BH44" s="34">
        <v>0</v>
      </c>
      <c r="BI44" s="34">
        <v>0</v>
      </c>
      <c r="BJ44" s="34">
        <v>0.12361213324989999</v>
      </c>
      <c r="BK44" s="35">
        <f>SUM(C44:BJ44)</f>
        <v>49.114966735035992</v>
      </c>
    </row>
    <row r="45" spans="1:63" x14ac:dyDescent="0.2">
      <c r="A45" s="15"/>
      <c r="B45" s="28" t="s">
        <v>117</v>
      </c>
      <c r="C45" s="44">
        <v>0</v>
      </c>
      <c r="D45" s="44">
        <v>0.62279013399999994</v>
      </c>
      <c r="E45" s="44">
        <v>0</v>
      </c>
      <c r="F45" s="44">
        <v>0</v>
      </c>
      <c r="G45" s="44">
        <v>0</v>
      </c>
      <c r="H45" s="44">
        <v>2.5849344539326036</v>
      </c>
      <c r="I45" s="44">
        <v>2.6216640142700001E-2</v>
      </c>
      <c r="J45" s="44">
        <v>0</v>
      </c>
      <c r="K45" s="44">
        <v>0</v>
      </c>
      <c r="L45" s="44">
        <v>0.83918712892328717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1.8728023821846966</v>
      </c>
      <c r="S45" s="44">
        <v>0.14810764299990001</v>
      </c>
      <c r="T45" s="44">
        <v>0</v>
      </c>
      <c r="U45" s="44">
        <v>0</v>
      </c>
      <c r="V45" s="44">
        <v>0.9230890769636001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23.863267251111413</v>
      </c>
      <c r="AC45" s="44">
        <v>1.0805540339260997</v>
      </c>
      <c r="AD45" s="44">
        <v>0</v>
      </c>
      <c r="AE45" s="44">
        <v>0</v>
      </c>
      <c r="AF45" s="44">
        <v>13.565267768698485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33.128435604193882</v>
      </c>
      <c r="AM45" s="44">
        <v>1.3265212711051002</v>
      </c>
      <c r="AN45" s="44">
        <v>0</v>
      </c>
      <c r="AO45" s="44">
        <v>0</v>
      </c>
      <c r="AP45" s="44">
        <v>10.640654366664085</v>
      </c>
      <c r="AQ45" s="44">
        <v>0</v>
      </c>
      <c r="AR45" s="70">
        <v>0</v>
      </c>
      <c r="AS45" s="44">
        <v>0</v>
      </c>
      <c r="AT45" s="44">
        <v>0</v>
      </c>
      <c r="AU45" s="44">
        <v>0</v>
      </c>
      <c r="AV45" s="44">
        <v>10.001404316490298</v>
      </c>
      <c r="AW45" s="44">
        <v>0.17780766560659997</v>
      </c>
      <c r="AX45" s="44">
        <v>0</v>
      </c>
      <c r="AY45" s="44">
        <v>0</v>
      </c>
      <c r="AZ45" s="44">
        <v>3.8259855006029992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7.3226978276789918</v>
      </c>
      <c r="BG45" s="44">
        <v>0.17313694749950001</v>
      </c>
      <c r="BH45" s="44">
        <v>0</v>
      </c>
      <c r="BI45" s="44">
        <v>0</v>
      </c>
      <c r="BJ45" s="44">
        <v>1.0455939731416997</v>
      </c>
      <c r="BK45" s="35">
        <f>SUM(C45:BJ45)</f>
        <v>113.16845398586592</v>
      </c>
    </row>
    <row r="46" spans="1:63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8.3896842456782004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35.326427877068191</v>
      </c>
      <c r="I46" s="62">
        <f t="shared" si="13"/>
        <v>80.444212466783313</v>
      </c>
      <c r="J46" s="62">
        <f t="shared" si="13"/>
        <v>0</v>
      </c>
      <c r="K46" s="62">
        <f t="shared" si="13"/>
        <v>0</v>
      </c>
      <c r="L46" s="62">
        <f t="shared" si="13"/>
        <v>17.699483737982987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21.260982247044129</v>
      </c>
      <c r="S46" s="62">
        <f t="shared" si="13"/>
        <v>11.353961838963</v>
      </c>
      <c r="T46" s="62">
        <f t="shared" si="13"/>
        <v>0</v>
      </c>
      <c r="U46" s="62">
        <f t="shared" si="13"/>
        <v>0</v>
      </c>
      <c r="V46" s="62">
        <f t="shared" si="13"/>
        <v>5.8962319481352994</v>
      </c>
      <c r="W46" s="30">
        <f t="shared" si="13"/>
        <v>0</v>
      </c>
      <c r="X46" s="62">
        <f t="shared" si="13"/>
        <v>5.7186928500000001E-5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336.10683622568945</v>
      </c>
      <c r="AC46" s="62">
        <f t="shared" si="13"/>
        <v>27.961977946159099</v>
      </c>
      <c r="AD46" s="62">
        <f t="shared" si="13"/>
        <v>1.3105869341785001</v>
      </c>
      <c r="AE46" s="62">
        <f t="shared" si="13"/>
        <v>0</v>
      </c>
      <c r="AF46" s="62">
        <f t="shared" si="13"/>
        <v>232.82960217384303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368.25380348420504</v>
      </c>
      <c r="AM46" s="62">
        <f t="shared" si="13"/>
        <v>18.404816358343801</v>
      </c>
      <c r="AN46" s="62">
        <f t="shared" si="13"/>
        <v>0.1261107142857</v>
      </c>
      <c r="AO46" s="62">
        <f t="shared" si="13"/>
        <v>0</v>
      </c>
      <c r="AP46" s="62">
        <f t="shared" si="13"/>
        <v>122.34272391613517</v>
      </c>
      <c r="AQ46" s="30">
        <f t="shared" si="13"/>
        <v>0</v>
      </c>
      <c r="AR46" s="71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261.92117573567918</v>
      </c>
      <c r="AW46" s="62">
        <f t="shared" si="13"/>
        <v>97.218637030987395</v>
      </c>
      <c r="AX46" s="62">
        <f t="shared" si="13"/>
        <v>0</v>
      </c>
      <c r="AY46" s="62">
        <f t="shared" si="13"/>
        <v>0</v>
      </c>
      <c r="AZ46" s="62">
        <f t="shared" si="13"/>
        <v>135.26797270615529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78.089701471581108</v>
      </c>
      <c r="BG46" s="62">
        <f t="shared" si="13"/>
        <v>4.6687800699608006</v>
      </c>
      <c r="BH46" s="62">
        <f t="shared" si="13"/>
        <v>6.4660714285699999E-2</v>
      </c>
      <c r="BI46" s="62">
        <f t="shared" si="13"/>
        <v>0</v>
      </c>
      <c r="BJ46" s="62">
        <f t="shared" si="13"/>
        <v>17.970164585235196</v>
      </c>
      <c r="BK46" s="32">
        <f t="shared" si="13"/>
        <v>1882.9085916153085</v>
      </c>
    </row>
    <row r="47" spans="1:63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9.2926983249281996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51.643907105634582</v>
      </c>
      <c r="I47" s="62">
        <f t="shared" si="14"/>
        <v>81.00303832796051</v>
      </c>
      <c r="J47" s="62">
        <f t="shared" si="14"/>
        <v>0</v>
      </c>
      <c r="K47" s="62">
        <f t="shared" si="14"/>
        <v>0</v>
      </c>
      <c r="L47" s="62">
        <f t="shared" si="14"/>
        <v>20.031196023480188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33.240899250217261</v>
      </c>
      <c r="S47" s="62">
        <f t="shared" si="14"/>
        <v>11.991883882675801</v>
      </c>
      <c r="T47" s="62">
        <f t="shared" si="14"/>
        <v>0</v>
      </c>
      <c r="U47" s="62">
        <f t="shared" si="14"/>
        <v>0</v>
      </c>
      <c r="V47" s="62">
        <f t="shared" si="14"/>
        <v>6.6362021822053991</v>
      </c>
      <c r="W47" s="30">
        <f t="shared" si="14"/>
        <v>0</v>
      </c>
      <c r="X47" s="62">
        <f t="shared" si="14"/>
        <v>5.7186928500000001E-5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413.20593481196181</v>
      </c>
      <c r="AC47" s="62">
        <f t="shared" si="14"/>
        <v>30.886635876546098</v>
      </c>
      <c r="AD47" s="62">
        <f t="shared" si="14"/>
        <v>1.3105869341785001</v>
      </c>
      <c r="AE47" s="62">
        <f t="shared" si="14"/>
        <v>0</v>
      </c>
      <c r="AF47" s="62">
        <f t="shared" si="14"/>
        <v>250.32059260636393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441.864002871499</v>
      </c>
      <c r="AM47" s="62">
        <f t="shared" si="14"/>
        <v>20.171787920518501</v>
      </c>
      <c r="AN47" s="62">
        <f t="shared" si="14"/>
        <v>0.1261107142857</v>
      </c>
      <c r="AO47" s="62">
        <f t="shared" si="14"/>
        <v>0</v>
      </c>
      <c r="AP47" s="62">
        <f t="shared" si="14"/>
        <v>131.66555366998128</v>
      </c>
      <c r="AQ47" s="30">
        <f t="shared" si="14"/>
        <v>0</v>
      </c>
      <c r="AR47" s="71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471.80466783104254</v>
      </c>
      <c r="AW47" s="62">
        <f t="shared" si="14"/>
        <v>113.76450343371003</v>
      </c>
      <c r="AX47" s="62">
        <f t="shared" si="14"/>
        <v>0</v>
      </c>
      <c r="AY47" s="62">
        <f t="shared" si="14"/>
        <v>0</v>
      </c>
      <c r="AZ47" s="62">
        <f t="shared" si="14"/>
        <v>172.80869723413497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122.49131393122664</v>
      </c>
      <c r="BG47" s="62">
        <f t="shared" si="14"/>
        <v>6.5103703311349017</v>
      </c>
      <c r="BH47" s="62">
        <f t="shared" si="14"/>
        <v>6.4660714285699999E-2</v>
      </c>
      <c r="BI47" s="62">
        <f t="shared" si="14"/>
        <v>0</v>
      </c>
      <c r="BJ47" s="62">
        <f t="shared" si="14"/>
        <v>21.796253981231494</v>
      </c>
      <c r="BK47" s="32">
        <f>BK46+BK33</f>
        <v>2412.6315551461321</v>
      </c>
    </row>
    <row r="48" spans="1:63" ht="3" customHeight="1" x14ac:dyDescent="0.2">
      <c r="A48" s="15"/>
      <c r="B48" s="19"/>
      <c r="C48" s="88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90"/>
    </row>
    <row r="49" spans="1:63" x14ac:dyDescent="0.2">
      <c r="A49" s="15" t="s">
        <v>16</v>
      </c>
      <c r="B49" s="18" t="s">
        <v>8</v>
      </c>
      <c r="C49" s="88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90"/>
    </row>
    <row r="50" spans="1:63" x14ac:dyDescent="0.2">
      <c r="A50" s="15" t="s">
        <v>76</v>
      </c>
      <c r="B50" s="19" t="s">
        <v>17</v>
      </c>
      <c r="C50" s="88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90"/>
    </row>
    <row r="51" spans="1:63" x14ac:dyDescent="0.2">
      <c r="A51" s="15"/>
      <c r="B51" s="20" t="s">
        <v>115</v>
      </c>
      <c r="C51" s="30">
        <v>0</v>
      </c>
      <c r="D51" s="30">
        <v>0.81345498096419999</v>
      </c>
      <c r="E51" s="30">
        <v>0</v>
      </c>
      <c r="F51" s="30">
        <v>0</v>
      </c>
      <c r="G51" s="30">
        <v>0</v>
      </c>
      <c r="H51" s="30">
        <v>0.22298376271310003</v>
      </c>
      <c r="I51" s="30">
        <v>6.3994517849999999E-4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5.2253450103084791E-2</v>
      </c>
      <c r="S51" s="30">
        <v>0</v>
      </c>
      <c r="T51" s="30">
        <v>0</v>
      </c>
      <c r="U51" s="30">
        <v>0</v>
      </c>
      <c r="V51" s="30">
        <v>6.1549010892800002E-2</v>
      </c>
      <c r="W51" s="30">
        <v>0</v>
      </c>
      <c r="X51" s="30">
        <v>3.5712142000000001E-6</v>
      </c>
      <c r="Y51" s="30">
        <v>0</v>
      </c>
      <c r="Z51" s="30">
        <v>0</v>
      </c>
      <c r="AA51" s="30">
        <v>0</v>
      </c>
      <c r="AB51" s="30">
        <v>0.80937450795790034</v>
      </c>
      <c r="AC51" s="30">
        <v>0.11569561567849999</v>
      </c>
      <c r="AD51" s="30">
        <v>0</v>
      </c>
      <c r="AE51" s="30">
        <v>0</v>
      </c>
      <c r="AF51" s="30">
        <v>0.61705325814229994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0.93704782056189995</v>
      </c>
      <c r="AM51" s="30">
        <v>5.4764963714200005E-2</v>
      </c>
      <c r="AN51" s="30">
        <v>0</v>
      </c>
      <c r="AO51" s="30">
        <v>0</v>
      </c>
      <c r="AP51" s="30">
        <v>0.89443375867779984</v>
      </c>
      <c r="AQ51" s="30">
        <v>0</v>
      </c>
      <c r="AR51" s="71">
        <v>0</v>
      </c>
      <c r="AS51" s="30">
        <v>0</v>
      </c>
      <c r="AT51" s="30">
        <v>0</v>
      </c>
      <c r="AU51" s="30">
        <v>0</v>
      </c>
      <c r="AV51" s="30">
        <v>1.7700840139214002</v>
      </c>
      <c r="AW51" s="30">
        <v>0.74644169249939996</v>
      </c>
      <c r="AX51" s="30">
        <v>0</v>
      </c>
      <c r="AY51" s="30">
        <v>0</v>
      </c>
      <c r="AZ51" s="30">
        <v>2.9207967002132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0.37375783585380018</v>
      </c>
      <c r="BG51" s="30">
        <v>0</v>
      </c>
      <c r="BH51" s="30">
        <v>0</v>
      </c>
      <c r="BI51" s="30">
        <v>0</v>
      </c>
      <c r="BJ51" s="30">
        <v>0.68300735242799993</v>
      </c>
      <c r="BK51" s="33">
        <f>SUM(C51:BJ51)</f>
        <v>11.073342240714284</v>
      </c>
    </row>
    <row r="52" spans="1:63" x14ac:dyDescent="0.2">
      <c r="A52" s="15"/>
      <c r="B52" s="20" t="s">
        <v>118</v>
      </c>
      <c r="C52" s="30">
        <v>0</v>
      </c>
      <c r="D52" s="30">
        <v>0.73631395778569997</v>
      </c>
      <c r="E52" s="30">
        <v>0</v>
      </c>
      <c r="F52" s="30">
        <v>0</v>
      </c>
      <c r="G52" s="30">
        <v>0</v>
      </c>
      <c r="H52" s="30">
        <v>1.5453800491253578</v>
      </c>
      <c r="I52" s="30">
        <v>0</v>
      </c>
      <c r="J52" s="30">
        <v>0</v>
      </c>
      <c r="K52" s="30">
        <v>0</v>
      </c>
      <c r="L52" s="30">
        <v>0.7980528068917998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1.5172740838083005</v>
      </c>
      <c r="S52" s="30">
        <v>0.1195725362857</v>
      </c>
      <c r="T52" s="30">
        <v>0</v>
      </c>
      <c r="U52" s="30">
        <v>0</v>
      </c>
      <c r="V52" s="30">
        <v>0.48997692774939994</v>
      </c>
      <c r="W52" s="30">
        <v>0</v>
      </c>
      <c r="X52" s="30">
        <v>7.1424999999999998E-6</v>
      </c>
      <c r="Y52" s="30">
        <v>0</v>
      </c>
      <c r="Z52" s="30">
        <v>0</v>
      </c>
      <c r="AA52" s="30">
        <v>0</v>
      </c>
      <c r="AB52" s="30">
        <v>43.985604891795241</v>
      </c>
      <c r="AC52" s="30">
        <v>2.8289230230685005</v>
      </c>
      <c r="AD52" s="30">
        <v>0.17017207739279999</v>
      </c>
      <c r="AE52" s="30">
        <v>0</v>
      </c>
      <c r="AF52" s="30">
        <v>39.970122171826794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51.582561327714011</v>
      </c>
      <c r="AM52" s="30">
        <v>3.3846400790342996</v>
      </c>
      <c r="AN52" s="30">
        <v>0</v>
      </c>
      <c r="AO52" s="30">
        <v>0</v>
      </c>
      <c r="AP52" s="30">
        <v>21.863377151977588</v>
      </c>
      <c r="AQ52" s="30">
        <v>0</v>
      </c>
      <c r="AR52" s="71">
        <v>0</v>
      </c>
      <c r="AS52" s="30">
        <v>0</v>
      </c>
      <c r="AT52" s="30">
        <v>0</v>
      </c>
      <c r="AU52" s="30">
        <v>0</v>
      </c>
      <c r="AV52" s="30">
        <v>13.918916249460121</v>
      </c>
      <c r="AW52" s="30">
        <v>2.5794753359274001</v>
      </c>
      <c r="AX52" s="30">
        <v>0</v>
      </c>
      <c r="AY52" s="30">
        <v>0</v>
      </c>
      <c r="AZ52" s="30">
        <v>12.59096608888529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5.5618653909220903</v>
      </c>
      <c r="BG52" s="30">
        <v>0.80915183267820012</v>
      </c>
      <c r="BH52" s="30">
        <v>0</v>
      </c>
      <c r="BI52" s="30">
        <v>0</v>
      </c>
      <c r="BJ52" s="30">
        <v>4.2644710175328999</v>
      </c>
      <c r="BK52" s="33">
        <f>SUM(C52:BJ52)</f>
        <v>208.71682414236153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1.5497689387498998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1.7683638118384577</v>
      </c>
      <c r="I53" s="62">
        <f t="shared" si="15"/>
        <v>6.3994517849999999E-4</v>
      </c>
      <c r="J53" s="62">
        <f t="shared" si="15"/>
        <v>0</v>
      </c>
      <c r="K53" s="62">
        <f t="shared" si="15"/>
        <v>0</v>
      </c>
      <c r="L53" s="62">
        <f t="shared" si="15"/>
        <v>0.7980528068917998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1.5695275339113852</v>
      </c>
      <c r="S53" s="62">
        <f t="shared" si="15"/>
        <v>0.1195725362857</v>
      </c>
      <c r="T53" s="62">
        <f t="shared" si="15"/>
        <v>0</v>
      </c>
      <c r="U53" s="62">
        <f t="shared" si="15"/>
        <v>0</v>
      </c>
      <c r="V53" s="62">
        <f t="shared" si="15"/>
        <v>0.5515259386421999</v>
      </c>
      <c r="W53" s="30">
        <f t="shared" si="15"/>
        <v>0</v>
      </c>
      <c r="X53" s="30">
        <f t="shared" si="15"/>
        <v>1.07137142E-5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44.794979399753139</v>
      </c>
      <c r="AC53" s="62">
        <f t="shared" si="15"/>
        <v>2.9446186387470004</v>
      </c>
      <c r="AD53" s="62">
        <f t="shared" si="15"/>
        <v>0.17017207739279999</v>
      </c>
      <c r="AE53" s="62">
        <f t="shared" si="15"/>
        <v>0</v>
      </c>
      <c r="AF53" s="62">
        <f t="shared" si="15"/>
        <v>40.587175429969093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52.519609148275912</v>
      </c>
      <c r="AM53" s="62">
        <f t="shared" si="15"/>
        <v>3.4394050427484997</v>
      </c>
      <c r="AN53" s="62">
        <f t="shared" si="15"/>
        <v>0</v>
      </c>
      <c r="AO53" s="62">
        <f t="shared" si="15"/>
        <v>0</v>
      </c>
      <c r="AP53" s="62">
        <f t="shared" si="15"/>
        <v>22.757810910655387</v>
      </c>
      <c r="AQ53" s="30">
        <f t="shared" si="15"/>
        <v>0</v>
      </c>
      <c r="AR53" s="71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15.689000263381521</v>
      </c>
      <c r="AW53" s="62">
        <f t="shared" si="15"/>
        <v>3.3259170284268</v>
      </c>
      <c r="AX53" s="62">
        <f t="shared" si="15"/>
        <v>0</v>
      </c>
      <c r="AY53" s="62">
        <f t="shared" si="15"/>
        <v>0</v>
      </c>
      <c r="AZ53" s="62">
        <f t="shared" si="15"/>
        <v>15.511762789098491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5.9356232267758902</v>
      </c>
      <c r="BG53" s="62">
        <f t="shared" si="15"/>
        <v>0.80915183267820012</v>
      </c>
      <c r="BH53" s="62">
        <f t="shared" si="15"/>
        <v>0</v>
      </c>
      <c r="BI53" s="62">
        <f t="shared" si="15"/>
        <v>0</v>
      </c>
      <c r="BJ53" s="62">
        <f t="shared" si="15"/>
        <v>4.9474783699608995</v>
      </c>
      <c r="BK53" s="62">
        <f t="shared" si="15"/>
        <v>219.79016638307581</v>
      </c>
    </row>
    <row r="54" spans="1:63" ht="2.25" customHeight="1" x14ac:dyDescent="0.2">
      <c r="A54" s="15"/>
      <c r="B54" s="19"/>
      <c r="C54" s="88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90"/>
    </row>
    <row r="55" spans="1:63" x14ac:dyDescent="0.2">
      <c r="A55" s="15" t="s">
        <v>4</v>
      </c>
      <c r="B55" s="18" t="s">
        <v>9</v>
      </c>
      <c r="C55" s="88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90"/>
    </row>
    <row r="56" spans="1:63" x14ac:dyDescent="0.2">
      <c r="A56" s="15" t="s">
        <v>76</v>
      </c>
      <c r="B56" s="19" t="s">
        <v>18</v>
      </c>
      <c r="C56" s="88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90"/>
    </row>
    <row r="57" spans="1:63" x14ac:dyDescent="0.2">
      <c r="A57" s="15"/>
      <c r="B57" s="28" t="s">
        <v>110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34">
        <v>0</v>
      </c>
      <c r="AJ57" s="34">
        <v>0</v>
      </c>
      <c r="AK57" s="34">
        <v>0</v>
      </c>
      <c r="AL57" s="34">
        <v>0</v>
      </c>
      <c r="AM57" s="34">
        <v>0</v>
      </c>
      <c r="AN57" s="34">
        <v>0</v>
      </c>
      <c r="AO57" s="34">
        <v>0</v>
      </c>
      <c r="AP57" s="34">
        <v>0</v>
      </c>
      <c r="AQ57" s="65">
        <v>0</v>
      </c>
      <c r="AR57" s="65">
        <v>40.903100000000002</v>
      </c>
      <c r="AS57" s="65">
        <v>0</v>
      </c>
      <c r="AT57" s="65">
        <v>0</v>
      </c>
      <c r="AU57" s="65">
        <v>0</v>
      </c>
      <c r="AV57" s="65">
        <v>18.906600000000001</v>
      </c>
      <c r="AW57" s="65">
        <v>2.0112190814057107</v>
      </c>
      <c r="AX57" s="65">
        <v>0</v>
      </c>
      <c r="AY57" s="65">
        <v>0</v>
      </c>
      <c r="AZ57" s="65">
        <v>12.479900000000002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7.919500000000002</v>
      </c>
      <c r="BG57" s="65">
        <v>0.24680000000000002</v>
      </c>
      <c r="BH57" s="65">
        <v>0</v>
      </c>
      <c r="BI57" s="65">
        <v>0</v>
      </c>
      <c r="BJ57" s="65">
        <v>2.6961999999999997</v>
      </c>
      <c r="BK57" s="66">
        <f>SUM(C57:BJ57)</f>
        <v>85.163319081405717</v>
      </c>
    </row>
    <row r="58" spans="1:63" x14ac:dyDescent="0.2">
      <c r="A58" s="15"/>
      <c r="B58" s="20" t="s">
        <v>85</v>
      </c>
      <c r="C58" s="30">
        <f>SUM(C57)</f>
        <v>0</v>
      </c>
      <c r="D58" s="30">
        <f t="shared" ref="D58:BJ58" si="16">SUM(D57)</f>
        <v>0</v>
      </c>
      <c r="E58" s="30">
        <f t="shared" si="16"/>
        <v>0</v>
      </c>
      <c r="F58" s="30">
        <f t="shared" si="16"/>
        <v>0</v>
      </c>
      <c r="G58" s="30">
        <f t="shared" si="16"/>
        <v>0</v>
      </c>
      <c r="H58" s="30">
        <f t="shared" si="16"/>
        <v>0</v>
      </c>
      <c r="I58" s="30">
        <f t="shared" si="16"/>
        <v>0</v>
      </c>
      <c r="J58" s="30">
        <f t="shared" si="16"/>
        <v>0</v>
      </c>
      <c r="K58" s="30">
        <f t="shared" si="16"/>
        <v>0</v>
      </c>
      <c r="L58" s="30">
        <f t="shared" si="16"/>
        <v>0</v>
      </c>
      <c r="M58" s="30">
        <f t="shared" si="16"/>
        <v>0</v>
      </c>
      <c r="N58" s="30">
        <f t="shared" si="16"/>
        <v>0</v>
      </c>
      <c r="O58" s="30">
        <f t="shared" si="16"/>
        <v>0</v>
      </c>
      <c r="P58" s="30">
        <f t="shared" si="16"/>
        <v>0</v>
      </c>
      <c r="Q58" s="30">
        <f t="shared" si="16"/>
        <v>0</v>
      </c>
      <c r="R58" s="30">
        <f t="shared" si="16"/>
        <v>0</v>
      </c>
      <c r="S58" s="30">
        <f t="shared" si="16"/>
        <v>0</v>
      </c>
      <c r="T58" s="30">
        <f t="shared" si="16"/>
        <v>0</v>
      </c>
      <c r="U58" s="30">
        <f t="shared" si="16"/>
        <v>0</v>
      </c>
      <c r="V58" s="30">
        <f t="shared" si="16"/>
        <v>0</v>
      </c>
      <c r="W58" s="30">
        <f t="shared" si="16"/>
        <v>0</v>
      </c>
      <c r="X58" s="30">
        <f t="shared" si="16"/>
        <v>0</v>
      </c>
      <c r="Y58" s="30">
        <f t="shared" si="16"/>
        <v>0</v>
      </c>
      <c r="Z58" s="30">
        <f t="shared" si="16"/>
        <v>0</v>
      </c>
      <c r="AA58" s="30">
        <f t="shared" si="16"/>
        <v>0</v>
      </c>
      <c r="AB58" s="30">
        <f t="shared" si="16"/>
        <v>0</v>
      </c>
      <c r="AC58" s="30">
        <f t="shared" si="16"/>
        <v>0</v>
      </c>
      <c r="AD58" s="30">
        <f t="shared" si="16"/>
        <v>0</v>
      </c>
      <c r="AE58" s="30">
        <f t="shared" si="16"/>
        <v>0</v>
      </c>
      <c r="AF58" s="30">
        <f t="shared" si="16"/>
        <v>0</v>
      </c>
      <c r="AG58" s="30">
        <f t="shared" si="16"/>
        <v>0</v>
      </c>
      <c r="AH58" s="30">
        <f t="shared" si="16"/>
        <v>0</v>
      </c>
      <c r="AI58" s="30">
        <f t="shared" si="16"/>
        <v>0</v>
      </c>
      <c r="AJ58" s="30">
        <f t="shared" si="16"/>
        <v>0</v>
      </c>
      <c r="AK58" s="30">
        <f t="shared" si="16"/>
        <v>0</v>
      </c>
      <c r="AL58" s="30">
        <f t="shared" si="16"/>
        <v>0</v>
      </c>
      <c r="AM58" s="30">
        <f t="shared" si="16"/>
        <v>0</v>
      </c>
      <c r="AN58" s="30">
        <f t="shared" si="16"/>
        <v>0</v>
      </c>
      <c r="AO58" s="30">
        <f t="shared" si="16"/>
        <v>0</v>
      </c>
      <c r="AP58" s="30">
        <f t="shared" si="16"/>
        <v>0</v>
      </c>
      <c r="AQ58" s="30">
        <f t="shared" si="16"/>
        <v>0</v>
      </c>
      <c r="AR58" s="71">
        <f t="shared" si="16"/>
        <v>40.903100000000002</v>
      </c>
      <c r="AS58" s="30">
        <f t="shared" si="16"/>
        <v>0</v>
      </c>
      <c r="AT58" s="30">
        <f t="shared" si="16"/>
        <v>0</v>
      </c>
      <c r="AU58" s="30">
        <f t="shared" si="16"/>
        <v>0</v>
      </c>
      <c r="AV58" s="62">
        <f t="shared" si="16"/>
        <v>18.906600000000001</v>
      </c>
      <c r="AW58" s="62">
        <f t="shared" si="16"/>
        <v>2.0112190814057107</v>
      </c>
      <c r="AX58" s="62">
        <f t="shared" si="16"/>
        <v>0</v>
      </c>
      <c r="AY58" s="62">
        <f t="shared" si="16"/>
        <v>0</v>
      </c>
      <c r="AZ58" s="62">
        <f t="shared" si="16"/>
        <v>12.479900000000002</v>
      </c>
      <c r="BA58" s="30">
        <f t="shared" si="16"/>
        <v>0</v>
      </c>
      <c r="BB58" s="30">
        <f t="shared" si="16"/>
        <v>0</v>
      </c>
      <c r="BC58" s="30">
        <f t="shared" si="16"/>
        <v>0</v>
      </c>
      <c r="BD58" s="30">
        <f t="shared" si="16"/>
        <v>0</v>
      </c>
      <c r="BE58" s="30">
        <f t="shared" si="16"/>
        <v>0</v>
      </c>
      <c r="BF58" s="62">
        <f t="shared" si="16"/>
        <v>7.919500000000002</v>
      </c>
      <c r="BG58" s="62">
        <f t="shared" si="16"/>
        <v>0.24680000000000002</v>
      </c>
      <c r="BH58" s="62">
        <f t="shared" si="16"/>
        <v>0</v>
      </c>
      <c r="BI58" s="62">
        <f t="shared" si="16"/>
        <v>0</v>
      </c>
      <c r="BJ58" s="62">
        <f t="shared" si="16"/>
        <v>2.6961999999999997</v>
      </c>
      <c r="BK58" s="64">
        <f>SUM(BK57)</f>
        <v>85.163319081405717</v>
      </c>
    </row>
    <row r="59" spans="1:63" x14ac:dyDescent="0.2">
      <c r="A59" s="15" t="s">
        <v>77</v>
      </c>
      <c r="B59" s="19" t="s">
        <v>19</v>
      </c>
      <c r="C59" s="88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90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1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1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8">
        <f t="shared" si="18"/>
        <v>40.903100000000002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18.906600000000001</v>
      </c>
      <c r="AW62" s="61">
        <f t="shared" si="18"/>
        <v>2.0112190814057107</v>
      </c>
      <c r="AX62" s="61">
        <f t="shared" si="18"/>
        <v>0</v>
      </c>
      <c r="AY62" s="61">
        <f t="shared" si="18"/>
        <v>0</v>
      </c>
      <c r="AZ62" s="61">
        <f t="shared" si="18"/>
        <v>12.479900000000002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7.919500000000002</v>
      </c>
      <c r="BG62" s="61">
        <f t="shared" si="18"/>
        <v>0.24680000000000002</v>
      </c>
      <c r="BH62" s="61">
        <f t="shared" si="18"/>
        <v>0</v>
      </c>
      <c r="BI62" s="61">
        <f t="shared" si="18"/>
        <v>0</v>
      </c>
      <c r="BJ62" s="61">
        <f t="shared" si="18"/>
        <v>2.6961999999999997</v>
      </c>
      <c r="BK62" s="61">
        <f>BK61+BK58</f>
        <v>85.163319081405717</v>
      </c>
    </row>
    <row r="63" spans="1:63" ht="4.5" customHeight="1" x14ac:dyDescent="0.2">
      <c r="A63" s="15"/>
      <c r="B63" s="19"/>
      <c r="C63" s="88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90"/>
    </row>
    <row r="64" spans="1:63" x14ac:dyDescent="0.2">
      <c r="A64" s="15" t="s">
        <v>20</v>
      </c>
      <c r="B64" s="18" t="s">
        <v>21</v>
      </c>
      <c r="C64" s="88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  <c r="BK64" s="90"/>
    </row>
    <row r="65" spans="1:65" x14ac:dyDescent="0.2">
      <c r="A65" s="15" t="s">
        <v>76</v>
      </c>
      <c r="B65" s="19" t="s">
        <v>22</v>
      </c>
      <c r="C65" s="88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89"/>
      <c r="BJ65" s="89"/>
      <c r="BK65" s="90"/>
    </row>
    <row r="66" spans="1:65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1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5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1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5" ht="4.5" customHeight="1" x14ac:dyDescent="0.2">
      <c r="A68" s="15"/>
      <c r="B68" s="23"/>
      <c r="C68" s="88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89"/>
      <c r="BI68" s="89"/>
      <c r="BJ68" s="89"/>
      <c r="BK68" s="90"/>
    </row>
    <row r="69" spans="1:65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130.84138997067728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61.952087606946819</v>
      </c>
      <c r="I69" s="63">
        <f t="shared" si="20"/>
        <v>303.75894490470694</v>
      </c>
      <c r="J69" s="63">
        <f t="shared" si="20"/>
        <v>95.719338555534307</v>
      </c>
      <c r="K69" s="63">
        <f t="shared" si="20"/>
        <v>0</v>
      </c>
      <c r="L69" s="63">
        <f t="shared" si="20"/>
        <v>125.93496444544645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41.717354862133739</v>
      </c>
      <c r="S69" s="63">
        <f t="shared" si="20"/>
        <v>15.973353056103401</v>
      </c>
      <c r="T69" s="63">
        <f t="shared" si="20"/>
        <v>147.03749598892702</v>
      </c>
      <c r="U69" s="63">
        <f t="shared" si="20"/>
        <v>0</v>
      </c>
      <c r="V69" s="63">
        <f t="shared" si="20"/>
        <v>19.015020045635215</v>
      </c>
      <c r="W69" s="38">
        <f t="shared" si="20"/>
        <v>0</v>
      </c>
      <c r="X69" s="38">
        <f t="shared" si="20"/>
        <v>6.7900642700000001E-5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468.49095572701901</v>
      </c>
      <c r="AC69" s="63">
        <f t="shared" si="20"/>
        <v>116.57849306110731</v>
      </c>
      <c r="AD69" s="63">
        <f t="shared" si="20"/>
        <v>33.840935831606309</v>
      </c>
      <c r="AE69" s="63">
        <f t="shared" si="20"/>
        <v>0</v>
      </c>
      <c r="AF69" s="63">
        <f t="shared" si="20"/>
        <v>416.5321863593004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504.77109203881878</v>
      </c>
      <c r="AM69" s="63">
        <f t="shared" si="20"/>
        <v>63.73568643994269</v>
      </c>
      <c r="AN69" s="63">
        <f t="shared" si="20"/>
        <v>131.66385321846158</v>
      </c>
      <c r="AO69" s="63">
        <f t="shared" si="20"/>
        <v>0</v>
      </c>
      <c r="AP69" s="63">
        <f t="shared" si="20"/>
        <v>209.84072460835856</v>
      </c>
      <c r="AQ69" s="38">
        <f t="shared" si="20"/>
        <v>0</v>
      </c>
      <c r="AR69" s="72">
        <f t="shared" si="20"/>
        <v>40.903100000000002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523.52269939488474</v>
      </c>
      <c r="AW69" s="63">
        <f t="shared" si="20"/>
        <v>171.58887620810881</v>
      </c>
      <c r="AX69" s="63">
        <f t="shared" si="20"/>
        <v>15.2859697448568</v>
      </c>
      <c r="AY69" s="63">
        <f t="shared" si="20"/>
        <v>0</v>
      </c>
      <c r="AZ69" s="63">
        <f t="shared" si="20"/>
        <v>263.73404946374933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140.69858060475474</v>
      </c>
      <c r="BG69" s="38">
        <f t="shared" si="20"/>
        <v>10.446260618704903</v>
      </c>
      <c r="BH69" s="38">
        <f t="shared" si="20"/>
        <v>24.224807432892401</v>
      </c>
      <c r="BI69" s="38">
        <f t="shared" si="20"/>
        <v>0</v>
      </c>
      <c r="BJ69" s="38">
        <f t="shared" si="20"/>
        <v>36.966939041365691</v>
      </c>
      <c r="BK69" s="38">
        <f>BK28+BK47+BK53+BK62+BK67</f>
        <v>4114.7752271306872</v>
      </c>
      <c r="BM69" s="75"/>
    </row>
    <row r="70" spans="1:65" ht="4.5" customHeight="1" x14ac:dyDescent="0.2">
      <c r="A70" s="15"/>
      <c r="B70" s="24"/>
      <c r="C70" s="102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V70" s="89"/>
      <c r="AW70" s="89"/>
      <c r="AX70" s="89"/>
      <c r="AY70" s="89"/>
      <c r="AZ70" s="89"/>
      <c r="BA70" s="89"/>
      <c r="BB70" s="89"/>
      <c r="BC70" s="89"/>
      <c r="BD70" s="89"/>
      <c r="BE70" s="89"/>
      <c r="BF70" s="89"/>
      <c r="BG70" s="89"/>
      <c r="BH70" s="89"/>
      <c r="BI70" s="89"/>
      <c r="BJ70" s="89"/>
      <c r="BK70" s="103"/>
    </row>
    <row r="71" spans="1:65" ht="14.25" customHeight="1" x14ac:dyDescent="0.3">
      <c r="A71" s="15" t="s">
        <v>5</v>
      </c>
      <c r="B71" s="25" t="s">
        <v>24</v>
      </c>
      <c r="C71" s="102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103"/>
    </row>
    <row r="72" spans="1:65" x14ac:dyDescent="0.2">
      <c r="A72" s="15"/>
      <c r="B72" s="28" t="s">
        <v>111</v>
      </c>
      <c r="C72" s="34">
        <v>0</v>
      </c>
      <c r="D72" s="34">
        <v>0.79699529617849996</v>
      </c>
      <c r="E72" s="34">
        <v>0</v>
      </c>
      <c r="F72" s="34">
        <v>0</v>
      </c>
      <c r="G72" s="34">
        <v>0</v>
      </c>
      <c r="H72" s="34">
        <v>2.1777766626680006</v>
      </c>
      <c r="I72" s="34">
        <v>0.1070264057857</v>
      </c>
      <c r="J72" s="34">
        <v>0</v>
      </c>
      <c r="K72" s="34">
        <v>0</v>
      </c>
      <c r="L72" s="34">
        <v>0.43950744196389996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1.8262287878747603</v>
      </c>
      <c r="S72" s="34">
        <v>0</v>
      </c>
      <c r="T72" s="34">
        <v>0</v>
      </c>
      <c r="U72" s="34">
        <v>0</v>
      </c>
      <c r="V72" s="34">
        <v>0.24822830507110002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12.967430483137756</v>
      </c>
      <c r="AC72" s="34">
        <v>0.21484109471359994</v>
      </c>
      <c r="AD72" s="34">
        <v>0</v>
      </c>
      <c r="AE72" s="34">
        <v>0</v>
      </c>
      <c r="AF72" s="34">
        <v>3.4752980974615997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9.3835239213444268</v>
      </c>
      <c r="AM72" s="34">
        <v>0.19091073964259997</v>
      </c>
      <c r="AN72" s="34">
        <v>0</v>
      </c>
      <c r="AO72" s="34">
        <v>0</v>
      </c>
      <c r="AP72" s="34">
        <v>1.0284537616062002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4.9725926418370143</v>
      </c>
      <c r="AW72" s="34">
        <v>8.7065235892500009E-2</v>
      </c>
      <c r="AX72" s="34">
        <v>0</v>
      </c>
      <c r="AY72" s="34">
        <v>0</v>
      </c>
      <c r="AZ72" s="34">
        <v>1.5418120509276001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2.0037986179314977</v>
      </c>
      <c r="BG72" s="34">
        <v>3.6494909964200004E-2</v>
      </c>
      <c r="BH72" s="34">
        <v>0</v>
      </c>
      <c r="BI72" s="34">
        <v>0</v>
      </c>
      <c r="BJ72" s="34">
        <v>2.61829965714E-2</v>
      </c>
      <c r="BK72" s="33">
        <f>SUM(C72:BJ72)</f>
        <v>41.524167450572349</v>
      </c>
    </row>
    <row r="73" spans="1:65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0.79699529617849996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2.1777766626680006</v>
      </c>
      <c r="I73" s="62">
        <f t="shared" si="21"/>
        <v>0.1070264057857</v>
      </c>
      <c r="J73" s="62">
        <f t="shared" si="21"/>
        <v>0</v>
      </c>
      <c r="K73" s="62">
        <f t="shared" si="21"/>
        <v>0</v>
      </c>
      <c r="L73" s="62">
        <f t="shared" si="21"/>
        <v>0.43950744196389996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1.8262287878747603</v>
      </c>
      <c r="S73" s="62">
        <f t="shared" si="21"/>
        <v>0</v>
      </c>
      <c r="T73" s="62">
        <f t="shared" si="21"/>
        <v>0</v>
      </c>
      <c r="U73" s="62">
        <f t="shared" si="21"/>
        <v>0</v>
      </c>
      <c r="V73" s="62">
        <f t="shared" si="21"/>
        <v>0.24822830507110002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12.967430483137756</v>
      </c>
      <c r="AC73" s="62">
        <f t="shared" si="21"/>
        <v>0.21484109471359994</v>
      </c>
      <c r="AD73" s="62">
        <f t="shared" si="21"/>
        <v>0</v>
      </c>
      <c r="AE73" s="62">
        <f t="shared" si="21"/>
        <v>0</v>
      </c>
      <c r="AF73" s="62">
        <f t="shared" si="21"/>
        <v>3.4752980974615997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9.3835239213444268</v>
      </c>
      <c r="AM73" s="62">
        <f t="shared" si="21"/>
        <v>0.19091073964259997</v>
      </c>
      <c r="AN73" s="62">
        <f t="shared" si="21"/>
        <v>0</v>
      </c>
      <c r="AO73" s="62">
        <f t="shared" si="21"/>
        <v>0</v>
      </c>
      <c r="AP73" s="62">
        <f t="shared" si="21"/>
        <v>1.0284537616062002</v>
      </c>
      <c r="AQ73" s="30">
        <f t="shared" si="21"/>
        <v>0</v>
      </c>
      <c r="AR73" s="71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4.9725926418370143</v>
      </c>
      <c r="AW73" s="62">
        <f t="shared" si="21"/>
        <v>8.7065235892500009E-2</v>
      </c>
      <c r="AX73" s="62">
        <f t="shared" si="21"/>
        <v>0</v>
      </c>
      <c r="AY73" s="62">
        <f t="shared" si="21"/>
        <v>0</v>
      </c>
      <c r="AZ73" s="62">
        <f t="shared" si="21"/>
        <v>1.5418120509276001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2.0037986179314977</v>
      </c>
      <c r="BG73" s="62">
        <f t="shared" si="21"/>
        <v>3.6494909964200004E-2</v>
      </c>
      <c r="BH73" s="62">
        <f t="shared" si="21"/>
        <v>0</v>
      </c>
      <c r="BI73" s="62">
        <f t="shared" si="21"/>
        <v>0</v>
      </c>
      <c r="BJ73" s="62">
        <f t="shared" si="21"/>
        <v>2.61829965714E-2</v>
      </c>
      <c r="BK73" s="64">
        <f>SUM(BK72)</f>
        <v>41.524167450572349</v>
      </c>
    </row>
    <row r="74" spans="1:65" x14ac:dyDescent="0.2">
      <c r="A74" s="4"/>
      <c r="B74" s="17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5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</row>
    <row r="76" spans="1:65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43"/>
    </row>
    <row r="77" spans="1:65" x14ac:dyDescent="0.2">
      <c r="A77" s="4"/>
      <c r="B77" s="4" t="s">
        <v>121</v>
      </c>
      <c r="D77" s="36"/>
      <c r="L77" s="16" t="s">
        <v>37</v>
      </c>
      <c r="BK77" s="36"/>
    </row>
    <row r="78" spans="1:65" x14ac:dyDescent="0.2">
      <c r="A78" s="4"/>
      <c r="B78" s="4" t="s">
        <v>122</v>
      </c>
      <c r="D78" s="36"/>
      <c r="L78" s="4" t="s">
        <v>29</v>
      </c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5" x14ac:dyDescent="0.2">
      <c r="L79" s="4" t="s">
        <v>30</v>
      </c>
      <c r="BK79" s="43"/>
    </row>
    <row r="80" spans="1:65" x14ac:dyDescent="0.2">
      <c r="B80" s="4" t="s">
        <v>32</v>
      </c>
      <c r="L80" s="4" t="s">
        <v>98</v>
      </c>
      <c r="BK80" s="43"/>
    </row>
    <row r="81" spans="2:63" x14ac:dyDescent="0.2">
      <c r="B81" s="4" t="s">
        <v>33</v>
      </c>
      <c r="L81" s="4" t="s">
        <v>100</v>
      </c>
      <c r="BK81" s="43"/>
    </row>
    <row r="82" spans="2:63" x14ac:dyDescent="0.2">
      <c r="B82" s="4"/>
      <c r="L82" s="4" t="s">
        <v>31</v>
      </c>
      <c r="BK82" s="43"/>
    </row>
    <row r="83" spans="2:63" x14ac:dyDescent="0.2">
      <c r="BK83" s="43"/>
    </row>
    <row r="84" spans="2:63" x14ac:dyDescent="0.2">
      <c r="BK84" s="37"/>
    </row>
    <row r="85" spans="2:63" x14ac:dyDescent="0.2">
      <c r="BK85" s="43"/>
    </row>
    <row r="90" spans="2:63" x14ac:dyDescent="0.2">
      <c r="B90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M49"/>
  <sheetViews>
    <sheetView topLeftCell="A4" workbookViewId="0">
      <pane xSplit="3" ySplit="1" topLeftCell="D5" activePane="bottomRight" state="frozen"/>
      <selection activeCell="A4" sqref="A4"/>
      <selection pane="topRight" activeCell="D4" sqref="D4"/>
      <selection pane="bottomLeft" activeCell="A5" sqref="A5"/>
      <selection pane="bottomRight" activeCell="D5" sqref="D5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6384" width="9.140625" style="46"/>
  </cols>
  <sheetData>
    <row r="2" spans="2:12" ht="17.25" customHeight="1" x14ac:dyDescent="0.2">
      <c r="B2" s="104" t="s">
        <v>128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2:12" ht="17.25" customHeight="1" x14ac:dyDescent="0.2">
      <c r="B3" s="104" t="s">
        <v>112</v>
      </c>
      <c r="C3" s="105"/>
      <c r="D3" s="105"/>
      <c r="E3" s="105"/>
      <c r="F3" s="105"/>
      <c r="G3" s="105"/>
      <c r="H3" s="105"/>
      <c r="I3" s="105"/>
      <c r="J3" s="105"/>
      <c r="K3" s="105"/>
      <c r="L3" s="106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0</v>
      </c>
      <c r="F5" s="50">
        <v>0.27174904349899998</v>
      </c>
      <c r="G5" s="50">
        <v>8.3391079998999997E-3</v>
      </c>
      <c r="H5" s="50">
        <v>0</v>
      </c>
      <c r="I5" s="59">
        <v>0</v>
      </c>
      <c r="J5" s="51">
        <v>0</v>
      </c>
      <c r="K5" s="51">
        <f>SUM(D5:J5)</f>
        <v>0.28008815149889998</v>
      </c>
      <c r="L5" s="50">
        <v>4.5910142800000001E-5</v>
      </c>
    </row>
    <row r="6" spans="2:12" x14ac:dyDescent="0.2">
      <c r="B6" s="48">
        <v>2</v>
      </c>
      <c r="C6" s="52" t="s">
        <v>40</v>
      </c>
      <c r="D6" s="50">
        <v>1.0475068741394</v>
      </c>
      <c r="E6" s="50">
        <v>3.2067088792101996</v>
      </c>
      <c r="F6" s="50">
        <v>29.760824580691995</v>
      </c>
      <c r="G6" s="50">
        <v>1.9659960702671986</v>
      </c>
      <c r="H6" s="50">
        <v>0</v>
      </c>
      <c r="I6" s="59">
        <v>0.49709999999999999</v>
      </c>
      <c r="J6" s="51">
        <v>0</v>
      </c>
      <c r="K6" s="51">
        <f t="shared" ref="K6:K41" si="0">SUM(D6:J6)</f>
        <v>36.478136404308792</v>
      </c>
      <c r="L6" s="50">
        <v>0.37328400849079979</v>
      </c>
    </row>
    <row r="7" spans="2:12" x14ac:dyDescent="0.2">
      <c r="B7" s="48">
        <v>3</v>
      </c>
      <c r="C7" s="49" t="s">
        <v>41</v>
      </c>
      <c r="D7" s="50">
        <v>4.3622569285000001E-3</v>
      </c>
      <c r="E7" s="50">
        <v>5.1620339280000001E-4</v>
      </c>
      <c r="F7" s="50">
        <v>0.49648712489079994</v>
      </c>
      <c r="G7" s="50">
        <v>1.16801101785E-2</v>
      </c>
      <c r="H7" s="50">
        <v>0</v>
      </c>
      <c r="I7" s="59">
        <v>4.4000000000000003E-3</v>
      </c>
      <c r="J7" s="51">
        <v>0</v>
      </c>
      <c r="K7" s="51">
        <f t="shared" si="0"/>
        <v>0.51744569539059992</v>
      </c>
      <c r="L7" s="50">
        <v>7.7744480428299997E-2</v>
      </c>
    </row>
    <row r="8" spans="2:12" x14ac:dyDescent="0.2">
      <c r="B8" s="48">
        <v>4</v>
      </c>
      <c r="C8" s="52" t="s">
        <v>42</v>
      </c>
      <c r="D8" s="50">
        <v>10.745051220033604</v>
      </c>
      <c r="E8" s="50">
        <v>0.50305294114179999</v>
      </c>
      <c r="F8" s="50">
        <v>14.970174202059791</v>
      </c>
      <c r="G8" s="50">
        <v>2.7225853190323996</v>
      </c>
      <c r="H8" s="50">
        <v>0</v>
      </c>
      <c r="I8" s="59">
        <v>0.2238</v>
      </c>
      <c r="J8" s="51">
        <v>0</v>
      </c>
      <c r="K8" s="51">
        <f t="shared" si="0"/>
        <v>29.164663682267594</v>
      </c>
      <c r="L8" s="50">
        <v>0.5113022643127999</v>
      </c>
    </row>
    <row r="9" spans="2:12" x14ac:dyDescent="0.2">
      <c r="B9" s="48">
        <v>5</v>
      </c>
      <c r="C9" s="52" t="s">
        <v>43</v>
      </c>
      <c r="D9" s="50">
        <v>0.8537723549609002</v>
      </c>
      <c r="E9" s="50">
        <v>1.4891792286390004</v>
      </c>
      <c r="F9" s="50">
        <v>43.56934462893728</v>
      </c>
      <c r="G9" s="50">
        <v>5.9806229036837859</v>
      </c>
      <c r="H9" s="50">
        <v>0</v>
      </c>
      <c r="I9" s="59">
        <v>1.2823</v>
      </c>
      <c r="J9" s="51">
        <v>0</v>
      </c>
      <c r="K9" s="51">
        <f t="shared" si="0"/>
        <v>53.175219116220966</v>
      </c>
      <c r="L9" s="50">
        <v>0.79955930280790011</v>
      </c>
    </row>
    <row r="10" spans="2:12" x14ac:dyDescent="0.2">
      <c r="B10" s="48">
        <v>6</v>
      </c>
      <c r="C10" s="52" t="s">
        <v>44</v>
      </c>
      <c r="D10" s="50">
        <v>0.4555472115709</v>
      </c>
      <c r="E10" s="50">
        <v>3.2228400647840996</v>
      </c>
      <c r="F10" s="50">
        <v>15.460281547071084</v>
      </c>
      <c r="G10" s="50">
        <v>1.6793736993190007</v>
      </c>
      <c r="H10" s="50">
        <v>0</v>
      </c>
      <c r="I10" s="59">
        <v>0.1976</v>
      </c>
      <c r="J10" s="51">
        <v>0</v>
      </c>
      <c r="K10" s="51">
        <f t="shared" si="0"/>
        <v>21.015642522745086</v>
      </c>
      <c r="L10" s="50">
        <v>0.32273606467500005</v>
      </c>
    </row>
    <row r="11" spans="2:12" x14ac:dyDescent="0.2">
      <c r="B11" s="48">
        <v>7</v>
      </c>
      <c r="C11" s="52" t="s">
        <v>45</v>
      </c>
      <c r="D11" s="50">
        <v>28.819770723459797</v>
      </c>
      <c r="E11" s="50">
        <v>9.085592298599801</v>
      </c>
      <c r="F11" s="50">
        <v>35.751856552713441</v>
      </c>
      <c r="G11" s="50">
        <v>6.5855552812594951</v>
      </c>
      <c r="H11" s="50">
        <v>0</v>
      </c>
      <c r="I11" s="59">
        <v>0</v>
      </c>
      <c r="J11" s="51">
        <v>0</v>
      </c>
      <c r="K11" s="51">
        <f t="shared" si="0"/>
        <v>80.242774856032526</v>
      </c>
      <c r="L11" s="50">
        <v>0.47273780995619968</v>
      </c>
    </row>
    <row r="12" spans="2:12" x14ac:dyDescent="0.2">
      <c r="B12" s="48">
        <v>8</v>
      </c>
      <c r="C12" s="74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4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0.13033795389230002</v>
      </c>
      <c r="E14" s="50">
        <v>0.35230987503519995</v>
      </c>
      <c r="F14" s="50">
        <v>9.8478224326098953</v>
      </c>
      <c r="G14" s="50">
        <v>1.3885280974954</v>
      </c>
      <c r="H14" s="50">
        <v>0</v>
      </c>
      <c r="I14" s="59">
        <v>0.11499999999999999</v>
      </c>
      <c r="J14" s="51">
        <v>0</v>
      </c>
      <c r="K14" s="51">
        <f t="shared" si="0"/>
        <v>11.833998359032794</v>
      </c>
      <c r="L14" s="50">
        <v>0.38568477163960002</v>
      </c>
    </row>
    <row r="15" spans="2:12" x14ac:dyDescent="0.2">
      <c r="B15" s="48">
        <v>11</v>
      </c>
      <c r="C15" s="52" t="s">
        <v>49</v>
      </c>
      <c r="D15" s="50">
        <v>29.3641970899528</v>
      </c>
      <c r="E15" s="50">
        <v>55.058984157593358</v>
      </c>
      <c r="F15" s="50">
        <v>100.62986300168258</v>
      </c>
      <c r="G15" s="50">
        <v>12.070212282944487</v>
      </c>
      <c r="H15" s="50">
        <v>0</v>
      </c>
      <c r="I15" s="59">
        <v>1.0670999999999999</v>
      </c>
      <c r="J15" s="51">
        <v>0</v>
      </c>
      <c r="K15" s="51">
        <f t="shared" si="0"/>
        <v>198.19035653217321</v>
      </c>
      <c r="L15" s="50">
        <v>2.0480091383332986</v>
      </c>
    </row>
    <row r="16" spans="2:12" x14ac:dyDescent="0.2">
      <c r="B16" s="48">
        <v>12</v>
      </c>
      <c r="C16" s="52" t="s">
        <v>50</v>
      </c>
      <c r="D16" s="50">
        <v>35.743702655921986</v>
      </c>
      <c r="E16" s="50">
        <v>10.789652605254785</v>
      </c>
      <c r="F16" s="50">
        <v>45.422806407476067</v>
      </c>
      <c r="G16" s="50">
        <v>3.7006601941237989</v>
      </c>
      <c r="H16" s="50">
        <v>0</v>
      </c>
      <c r="I16" s="59">
        <v>0.6764</v>
      </c>
      <c r="J16" s="51">
        <v>0</v>
      </c>
      <c r="K16" s="51">
        <f t="shared" si="0"/>
        <v>96.333221862776639</v>
      </c>
      <c r="L16" s="50">
        <v>1.2106522415999614</v>
      </c>
    </row>
    <row r="17" spans="2:12" x14ac:dyDescent="0.2">
      <c r="B17" s="48">
        <v>13</v>
      </c>
      <c r="C17" s="52" t="s">
        <v>51</v>
      </c>
      <c r="D17" s="50">
        <v>0.15587704664169999</v>
      </c>
      <c r="E17" s="50">
        <v>0.36584383274890003</v>
      </c>
      <c r="F17" s="50">
        <v>17.100527724302616</v>
      </c>
      <c r="G17" s="50">
        <v>1.0239935316042001</v>
      </c>
      <c r="H17" s="50">
        <v>0</v>
      </c>
      <c r="I17" s="59">
        <v>5.79E-2</v>
      </c>
      <c r="J17" s="51">
        <v>0</v>
      </c>
      <c r="K17" s="51">
        <f t="shared" si="0"/>
        <v>18.704142135297417</v>
      </c>
      <c r="L17" s="50">
        <v>0.33314577228109976</v>
      </c>
    </row>
    <row r="18" spans="2:12" x14ac:dyDescent="0.2">
      <c r="B18" s="48">
        <v>14</v>
      </c>
      <c r="C18" s="52" t="s">
        <v>52</v>
      </c>
      <c r="D18" s="50">
        <v>0.38893619517779993</v>
      </c>
      <c r="E18" s="50">
        <v>0.58767302103440011</v>
      </c>
      <c r="F18" s="50">
        <v>9.3692305302092045</v>
      </c>
      <c r="G18" s="50">
        <v>0.63739443446130029</v>
      </c>
      <c r="H18" s="50">
        <v>0</v>
      </c>
      <c r="I18" s="59">
        <v>0</v>
      </c>
      <c r="J18" s="51">
        <v>0</v>
      </c>
      <c r="K18" s="51">
        <f t="shared" si="0"/>
        <v>10.983234180882704</v>
      </c>
      <c r="L18" s="50">
        <v>3.0909892784200001E-2</v>
      </c>
    </row>
    <row r="19" spans="2:12" x14ac:dyDescent="0.2">
      <c r="B19" s="48">
        <v>15</v>
      </c>
      <c r="C19" s="52" t="s">
        <v>53</v>
      </c>
      <c r="D19" s="50">
        <v>5.819650552176201</v>
      </c>
      <c r="E19" s="50">
        <v>3.0261002309971001</v>
      </c>
      <c r="F19" s="50">
        <v>35.601841104620583</v>
      </c>
      <c r="G19" s="50">
        <v>3.6999526671966994</v>
      </c>
      <c r="H19" s="50">
        <v>0</v>
      </c>
      <c r="I19" s="59">
        <v>2.6499999999999999E-2</v>
      </c>
      <c r="J19" s="51">
        <v>0</v>
      </c>
      <c r="K19" s="51">
        <f t="shared" si="0"/>
        <v>48.17404455499058</v>
      </c>
      <c r="L19" s="50">
        <v>0.40984176677769968</v>
      </c>
    </row>
    <row r="20" spans="2:12" x14ac:dyDescent="0.2">
      <c r="B20" s="48">
        <v>16</v>
      </c>
      <c r="C20" s="52" t="s">
        <v>54</v>
      </c>
      <c r="D20" s="50">
        <v>84.960054219697369</v>
      </c>
      <c r="E20" s="50">
        <v>73.674673251984046</v>
      </c>
      <c r="F20" s="50">
        <v>155.32730641694565</v>
      </c>
      <c r="G20" s="50">
        <v>11.562310733916597</v>
      </c>
      <c r="H20" s="50">
        <v>0</v>
      </c>
      <c r="I20" s="59">
        <v>3.2187999999999999</v>
      </c>
      <c r="J20" s="51">
        <v>0</v>
      </c>
      <c r="K20" s="51">
        <f t="shared" si="0"/>
        <v>328.74314462254364</v>
      </c>
      <c r="L20" s="50">
        <v>3.6683797538268017</v>
      </c>
    </row>
    <row r="21" spans="2:12" x14ac:dyDescent="0.2">
      <c r="B21" s="48">
        <v>17</v>
      </c>
      <c r="C21" s="52" t="s">
        <v>55</v>
      </c>
      <c r="D21" s="50">
        <v>23.813150170638693</v>
      </c>
      <c r="E21" s="50">
        <v>9.4643875086045011</v>
      </c>
      <c r="F21" s="50">
        <v>44.213964654322019</v>
      </c>
      <c r="G21" s="50">
        <v>4.750871558229397</v>
      </c>
      <c r="H21" s="50">
        <v>0</v>
      </c>
      <c r="I21" s="59">
        <v>0.66169999999999995</v>
      </c>
      <c r="J21" s="51">
        <v>0</v>
      </c>
      <c r="K21" s="51">
        <f t="shared" si="0"/>
        <v>82.90407389179461</v>
      </c>
      <c r="L21" s="50">
        <v>0.70513723102240033</v>
      </c>
    </row>
    <row r="22" spans="2:12" x14ac:dyDescent="0.2">
      <c r="B22" s="48">
        <v>18</v>
      </c>
      <c r="C22" s="74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8.2676310394884975</v>
      </c>
      <c r="E23" s="50">
        <v>16.727791707303702</v>
      </c>
      <c r="F23" s="50">
        <v>95.871951247204834</v>
      </c>
      <c r="G23" s="50">
        <v>13.646512835257926</v>
      </c>
      <c r="H23" s="50">
        <v>0</v>
      </c>
      <c r="I23" s="59">
        <v>1.8005</v>
      </c>
      <c r="J23" s="51">
        <v>0</v>
      </c>
      <c r="K23" s="51">
        <f t="shared" si="0"/>
        <v>136.31438682925497</v>
      </c>
      <c r="L23" s="50">
        <v>1.0333028609044002</v>
      </c>
    </row>
    <row r="24" spans="2:12" x14ac:dyDescent="0.2">
      <c r="B24" s="48">
        <v>20</v>
      </c>
      <c r="C24" s="52" t="s">
        <v>58</v>
      </c>
      <c r="D24" s="50">
        <v>363.25634425265264</v>
      </c>
      <c r="E24" s="50">
        <v>284.7922176342326</v>
      </c>
      <c r="F24" s="50">
        <v>891.40837099484668</v>
      </c>
      <c r="G24" s="50">
        <v>63.351215929794066</v>
      </c>
      <c r="H24" s="50">
        <v>0</v>
      </c>
      <c r="I24" s="59">
        <v>56.523719081405716</v>
      </c>
      <c r="J24" s="51">
        <v>0</v>
      </c>
      <c r="K24" s="51">
        <f t="shared" si="0"/>
        <v>1659.3318678929318</v>
      </c>
      <c r="L24" s="50">
        <v>12.485467255625604</v>
      </c>
    </row>
    <row r="25" spans="2:12" x14ac:dyDescent="0.2">
      <c r="B25" s="48">
        <v>21</v>
      </c>
      <c r="C25" s="49" t="s">
        <v>59</v>
      </c>
      <c r="D25" s="50">
        <v>1.0445959284999999E-3</v>
      </c>
      <c r="E25" s="50">
        <v>1.957715E-4</v>
      </c>
      <c r="F25" s="50">
        <v>0.47678199270979987</v>
      </c>
      <c r="G25" s="50">
        <v>7.4245367249799993E-2</v>
      </c>
      <c r="H25" s="50">
        <v>0</v>
      </c>
      <c r="I25" s="59">
        <v>0</v>
      </c>
      <c r="J25" s="51">
        <v>0</v>
      </c>
      <c r="K25" s="51">
        <f t="shared" si="0"/>
        <v>0.55226772738809982</v>
      </c>
      <c r="L25" s="50">
        <v>9.8266514259999992E-4</v>
      </c>
    </row>
    <row r="26" spans="2:12" x14ac:dyDescent="0.2">
      <c r="B26" s="48">
        <v>22</v>
      </c>
      <c r="C26" s="52" t="s">
        <v>60</v>
      </c>
      <c r="D26" s="50">
        <v>8.0778042642800002E-2</v>
      </c>
      <c r="E26" s="50">
        <v>2.4246869714199988E-2</v>
      </c>
      <c r="F26" s="50">
        <v>1.1100341648496004</v>
      </c>
      <c r="G26" s="50">
        <v>1.15025343925E-2</v>
      </c>
      <c r="H26" s="50">
        <v>0</v>
      </c>
      <c r="I26" s="59">
        <v>0.35110000000000002</v>
      </c>
      <c r="J26" s="51">
        <v>0</v>
      </c>
      <c r="K26" s="51">
        <f t="shared" si="0"/>
        <v>1.5776616115991002</v>
      </c>
      <c r="L26" s="50">
        <v>1.3542677035199999E-2</v>
      </c>
    </row>
    <row r="27" spans="2:12" x14ac:dyDescent="0.2">
      <c r="B27" s="48">
        <v>23</v>
      </c>
      <c r="C27" s="74" t="s">
        <v>61</v>
      </c>
      <c r="D27" s="50">
        <v>0</v>
      </c>
      <c r="E27" s="50">
        <v>0</v>
      </c>
      <c r="F27" s="50">
        <v>1.2810714285E-3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1.2810714285E-3</v>
      </c>
      <c r="L27" s="50">
        <v>3.7159894283999998E-3</v>
      </c>
    </row>
    <row r="28" spans="2:12" x14ac:dyDescent="0.2">
      <c r="B28" s="48">
        <v>24</v>
      </c>
      <c r="C28" s="49" t="s">
        <v>62</v>
      </c>
      <c r="D28" s="50">
        <v>0.14969177053560001</v>
      </c>
      <c r="E28" s="50">
        <v>2.3325318213999998E-3</v>
      </c>
      <c r="F28" s="50">
        <v>1.8122128528149006</v>
      </c>
      <c r="G28" s="50">
        <v>4.3446843249900002E-2</v>
      </c>
      <c r="H28" s="50">
        <v>0</v>
      </c>
      <c r="I28" s="59">
        <v>0.1492</v>
      </c>
      <c r="J28" s="51">
        <v>0</v>
      </c>
      <c r="K28" s="51">
        <f t="shared" si="0"/>
        <v>2.1568839984218005</v>
      </c>
      <c r="L28" s="50">
        <v>3.6973048569999998E-3</v>
      </c>
    </row>
    <row r="29" spans="2:12" x14ac:dyDescent="0.2">
      <c r="B29" s="48">
        <v>25</v>
      </c>
      <c r="C29" s="52" t="s">
        <v>63</v>
      </c>
      <c r="D29" s="50">
        <v>37.243290637990782</v>
      </c>
      <c r="E29" s="50">
        <v>12.241304718882303</v>
      </c>
      <c r="F29" s="50">
        <v>207.35943778244658</v>
      </c>
      <c r="G29" s="50">
        <v>13.255305858588722</v>
      </c>
      <c r="H29" s="50">
        <v>0</v>
      </c>
      <c r="I29" s="59">
        <v>3.3161999999999998</v>
      </c>
      <c r="J29" s="51">
        <v>0</v>
      </c>
      <c r="K29" s="51">
        <f t="shared" si="0"/>
        <v>273.41553899790836</v>
      </c>
      <c r="L29" s="50">
        <v>1.8592014897289986</v>
      </c>
    </row>
    <row r="30" spans="2:12" x14ac:dyDescent="0.2">
      <c r="B30" s="48">
        <v>26</v>
      </c>
      <c r="C30" s="52" t="s">
        <v>64</v>
      </c>
      <c r="D30" s="50">
        <v>34.83252284227347</v>
      </c>
      <c r="E30" s="50">
        <v>3.5516480143095999</v>
      </c>
      <c r="F30" s="50">
        <v>35.309774266660234</v>
      </c>
      <c r="G30" s="50">
        <v>5.2554902324006889</v>
      </c>
      <c r="H30" s="50">
        <v>0</v>
      </c>
      <c r="I30" s="59">
        <v>0.80299999999999994</v>
      </c>
      <c r="J30" s="51">
        <v>0</v>
      </c>
      <c r="K30" s="51">
        <f t="shared" si="0"/>
        <v>79.752435355643996</v>
      </c>
      <c r="L30" s="50">
        <v>0.61226640481119998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2.4913636443877993</v>
      </c>
      <c r="G31" s="50">
        <v>1.6964501821000001E-2</v>
      </c>
      <c r="H31" s="50">
        <v>0</v>
      </c>
      <c r="I31" s="59">
        <v>1.4803999999999999</v>
      </c>
      <c r="J31" s="51">
        <v>0</v>
      </c>
      <c r="K31" s="51">
        <f t="shared" si="0"/>
        <v>3.9889621722087996</v>
      </c>
      <c r="L31" s="50">
        <v>7.7042733499499985E-2</v>
      </c>
    </row>
    <row r="32" spans="2:12" x14ac:dyDescent="0.2">
      <c r="B32" s="48">
        <v>28</v>
      </c>
      <c r="C32" s="52" t="s">
        <v>65</v>
      </c>
      <c r="D32" s="50">
        <v>5.1938058857000001E-2</v>
      </c>
      <c r="E32" s="50">
        <v>1.9254409998999999E-3</v>
      </c>
      <c r="F32" s="50">
        <v>1.0969325235645999</v>
      </c>
      <c r="G32" s="50">
        <v>4.4255797677800003E-2</v>
      </c>
      <c r="H32" s="50">
        <v>0</v>
      </c>
      <c r="I32" s="59">
        <v>0</v>
      </c>
      <c r="J32" s="51">
        <v>0</v>
      </c>
      <c r="K32" s="51">
        <f t="shared" si="0"/>
        <v>1.1950518210993</v>
      </c>
      <c r="L32" s="50">
        <v>3.4424782392299999E-2</v>
      </c>
    </row>
    <row r="33" spans="2:13" x14ac:dyDescent="0.2">
      <c r="B33" s="48">
        <v>29</v>
      </c>
      <c r="C33" s="52" t="s">
        <v>66</v>
      </c>
      <c r="D33" s="50">
        <v>2.534317630389999</v>
      </c>
      <c r="E33" s="50">
        <v>3.0200956319580992</v>
      </c>
      <c r="F33" s="50">
        <v>30.18056337046956</v>
      </c>
      <c r="G33" s="50">
        <v>2.5886822550551849</v>
      </c>
      <c r="H33" s="50">
        <v>0</v>
      </c>
      <c r="I33" s="59">
        <v>0.31809999999999999</v>
      </c>
      <c r="J33" s="51">
        <v>0</v>
      </c>
      <c r="K33" s="51">
        <f t="shared" si="0"/>
        <v>38.64175888787284</v>
      </c>
      <c r="L33" s="50">
        <v>1.0287885369548004</v>
      </c>
    </row>
    <row r="34" spans="2:13" x14ac:dyDescent="0.2">
      <c r="B34" s="48">
        <v>30</v>
      </c>
      <c r="C34" s="52" t="s">
        <v>67</v>
      </c>
      <c r="D34" s="50">
        <v>6.8332171040981988</v>
      </c>
      <c r="E34" s="50">
        <v>4.7446990010289021</v>
      </c>
      <c r="F34" s="50">
        <v>55.555291933696545</v>
      </c>
      <c r="G34" s="50">
        <v>5.6277939496804867</v>
      </c>
      <c r="H34" s="50">
        <v>0</v>
      </c>
      <c r="I34" s="59">
        <v>1.4006000000000001</v>
      </c>
      <c r="J34" s="51">
        <v>0</v>
      </c>
      <c r="K34" s="51">
        <f t="shared" si="0"/>
        <v>74.161601988504131</v>
      </c>
      <c r="L34" s="50">
        <v>1.1702419644153996</v>
      </c>
    </row>
    <row r="35" spans="2:13" x14ac:dyDescent="0.2">
      <c r="B35" s="48">
        <v>31</v>
      </c>
      <c r="C35" s="49" t="s">
        <v>68</v>
      </c>
      <c r="D35" s="50">
        <v>0.31872831685709996</v>
      </c>
      <c r="E35" s="50">
        <v>0.44919659567839998</v>
      </c>
      <c r="F35" s="50">
        <v>1.331894699886202</v>
      </c>
      <c r="G35" s="50">
        <v>0.1681848628922</v>
      </c>
      <c r="H35" s="50">
        <v>0</v>
      </c>
      <c r="I35" s="59">
        <v>0</v>
      </c>
      <c r="J35" s="51">
        <v>0</v>
      </c>
      <c r="K35" s="51">
        <f t="shared" si="0"/>
        <v>2.2680044753139019</v>
      </c>
      <c r="L35" s="50">
        <v>7.2887035070800008E-2</v>
      </c>
    </row>
    <row r="36" spans="2:13" x14ac:dyDescent="0.2">
      <c r="B36" s="48">
        <v>32</v>
      </c>
      <c r="C36" s="52" t="s">
        <v>69</v>
      </c>
      <c r="D36" s="50">
        <v>9.1027714452719053</v>
      </c>
      <c r="E36" s="50">
        <v>23.43390645624018</v>
      </c>
      <c r="F36" s="50">
        <v>84.751341012113656</v>
      </c>
      <c r="G36" s="50">
        <v>11.033363288941173</v>
      </c>
      <c r="H36" s="50">
        <v>0</v>
      </c>
      <c r="I36" s="59">
        <v>2.8056999999999999</v>
      </c>
      <c r="J36" s="51">
        <v>0</v>
      </c>
      <c r="K36" s="51">
        <f t="shared" si="0"/>
        <v>131.1270822025669</v>
      </c>
      <c r="L36" s="50">
        <v>3.4267841314518037</v>
      </c>
    </row>
    <row r="37" spans="2:13" x14ac:dyDescent="0.2">
      <c r="B37" s="48">
        <v>33</v>
      </c>
      <c r="C37" s="52" t="s">
        <v>113</v>
      </c>
      <c r="D37" s="50">
        <v>67.451069292249613</v>
      </c>
      <c r="E37" s="50">
        <v>14.410558702177632</v>
      </c>
      <c r="F37" s="50">
        <v>108.95001508351703</v>
      </c>
      <c r="G37" s="50">
        <v>8.5188255807768858</v>
      </c>
      <c r="H37" s="50">
        <v>0</v>
      </c>
      <c r="I37" s="59">
        <v>0.95500000000000007</v>
      </c>
      <c r="J37" s="51">
        <v>0</v>
      </c>
      <c r="K37" s="51">
        <f t="shared" si="0"/>
        <v>200.28546865872116</v>
      </c>
      <c r="L37" s="50">
        <v>2.6263806027555989</v>
      </c>
    </row>
    <row r="38" spans="2:13" x14ac:dyDescent="0.2">
      <c r="B38" s="48">
        <v>34</v>
      </c>
      <c r="C38" s="52" t="s">
        <v>70</v>
      </c>
      <c r="D38" s="50">
        <v>0.16874304278249899</v>
      </c>
      <c r="E38" s="50">
        <v>0.36222441656982773</v>
      </c>
      <c r="F38" s="50">
        <v>5.8387012431899983</v>
      </c>
      <c r="G38" s="50">
        <v>1.4997427482114001</v>
      </c>
      <c r="H38" s="50">
        <v>0</v>
      </c>
      <c r="I38" s="59">
        <v>5.6599999999999998E-2</v>
      </c>
      <c r="J38" s="51">
        <v>0</v>
      </c>
      <c r="K38" s="51">
        <f t="shared" si="0"/>
        <v>7.9260114507537249</v>
      </c>
      <c r="L38" s="50">
        <v>1.2045760785399998E-2</v>
      </c>
    </row>
    <row r="39" spans="2:13" x14ac:dyDescent="0.2">
      <c r="B39" s="48">
        <v>35</v>
      </c>
      <c r="C39" s="52" t="s">
        <v>71</v>
      </c>
      <c r="D39" s="50">
        <v>15.184036349231802</v>
      </c>
      <c r="E39" s="50">
        <v>30.772875807223386</v>
      </c>
      <c r="F39" s="50">
        <v>192.03232827738927</v>
      </c>
      <c r="G39" s="50">
        <v>20.171407147016925</v>
      </c>
      <c r="H39" s="50">
        <v>0</v>
      </c>
      <c r="I39" s="59">
        <v>1.8140000000000001</v>
      </c>
      <c r="J39" s="51">
        <v>0</v>
      </c>
      <c r="K39" s="51">
        <f t="shared" si="0"/>
        <v>259.97464758086142</v>
      </c>
      <c r="L39" s="50">
        <v>1.9291898575320992</v>
      </c>
    </row>
    <row r="40" spans="2:13" x14ac:dyDescent="0.2">
      <c r="B40" s="48">
        <v>36</v>
      </c>
      <c r="C40" s="52" t="s">
        <v>72</v>
      </c>
      <c r="D40" s="50">
        <v>5.4458775202136991</v>
      </c>
      <c r="E40" s="50">
        <v>2.4004595732833001</v>
      </c>
      <c r="F40" s="50">
        <v>11.67264959219569</v>
      </c>
      <c r="G40" s="50">
        <v>0.93029146863849999</v>
      </c>
      <c r="H40" s="50">
        <v>0</v>
      </c>
      <c r="I40" s="59">
        <v>0</v>
      </c>
      <c r="J40" s="51">
        <v>0</v>
      </c>
      <c r="K40" s="51">
        <f t="shared" si="0"/>
        <v>20.449278154331189</v>
      </c>
      <c r="L40" s="50">
        <v>0.36006552963749971</v>
      </c>
    </row>
    <row r="41" spans="2:13" x14ac:dyDescent="0.2">
      <c r="B41" s="48">
        <v>37</v>
      </c>
      <c r="C41" s="52" t="s">
        <v>73</v>
      </c>
      <c r="D41" s="50">
        <v>39.677857637524212</v>
      </c>
      <c r="E41" s="50">
        <v>16.524983417949908</v>
      </c>
      <c r="F41" s="50">
        <v>127.58654944077857</v>
      </c>
      <c r="G41" s="50">
        <v>15.764859189718958</v>
      </c>
      <c r="H41" s="50">
        <v>0</v>
      </c>
      <c r="I41" s="59">
        <v>5.3482000000000003</v>
      </c>
      <c r="J41" s="51">
        <v>0</v>
      </c>
      <c r="K41" s="51">
        <f t="shared" si="0"/>
        <v>204.90244968597162</v>
      </c>
      <c r="L41" s="50">
        <v>3.4249694594648057</v>
      </c>
    </row>
    <row r="42" spans="2:13" s="56" customFormat="1" ht="15" x14ac:dyDescent="0.2">
      <c r="B42" s="47" t="s">
        <v>11</v>
      </c>
      <c r="C42" s="53"/>
      <c r="D42" s="54">
        <f>SUM(D5:D41)</f>
        <v>812.90201013018009</v>
      </c>
      <c r="E42" s="54">
        <f t="shared" ref="E42:G42" si="1">SUM(E5:E41)</f>
        <v>584.28817638989335</v>
      </c>
      <c r="F42" s="54">
        <f t="shared" si="1"/>
        <v>2412.6315551461821</v>
      </c>
      <c r="G42" s="54">
        <f t="shared" si="1"/>
        <v>219.79016638307624</v>
      </c>
      <c r="H42" s="55">
        <f t="shared" ref="H42:L42" si="2">SUM(H5:H41)</f>
        <v>0</v>
      </c>
      <c r="I42" s="55">
        <f t="shared" si="2"/>
        <v>85.150919081405718</v>
      </c>
      <c r="J42" s="55">
        <f t="shared" si="2"/>
        <v>0</v>
      </c>
      <c r="K42" s="55">
        <f t="shared" si="2"/>
        <v>4114.7628271307376</v>
      </c>
      <c r="L42" s="55">
        <f t="shared" si="2"/>
        <v>41.524167450572271</v>
      </c>
      <c r="M42" s="60"/>
    </row>
    <row r="43" spans="2:13" x14ac:dyDescent="0.2">
      <c r="B43" s="46" t="s">
        <v>89</v>
      </c>
      <c r="I43" s="57"/>
      <c r="K43" s="58"/>
      <c r="L43" s="76"/>
    </row>
    <row r="44" spans="2:13" x14ac:dyDescent="0.2">
      <c r="D44" s="57"/>
      <c r="E44" s="57"/>
      <c r="I44" s="57"/>
      <c r="K44" s="57"/>
      <c r="L44" s="57"/>
      <c r="M44" s="58"/>
    </row>
    <row r="45" spans="2:13" s="57" customFormat="1" x14ac:dyDescent="0.2"/>
    <row r="46" spans="2:13" s="57" customFormat="1" x14ac:dyDescent="0.2"/>
    <row r="47" spans="2:13" s="57" customFormat="1" x14ac:dyDescent="0.2"/>
    <row r="48" spans="2:13" x14ac:dyDescent="0.2">
      <c r="I48" s="57"/>
    </row>
    <row r="49" spans="9:9" x14ac:dyDescent="0.2">
      <c r="I49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2021-03-09T10:29:21Z</dcterms:modified>
</cp:coreProperties>
</file>